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<sst xmlns="http://schemas.openxmlformats.org/spreadsheetml/2006/main" count="225" uniqueCount="161">
  <si>
    <t>2023年“C”项目弱电工程工程量清单与报价表</t>
  </si>
  <si>
    <t>工程名称：</t>
  </si>
  <si>
    <t/>
  </si>
  <si>
    <t>序号</t>
  </si>
  <si>
    <t>项目名称</t>
  </si>
  <si>
    <t>项目特征描述</t>
  </si>
  <si>
    <t>计量
单位</t>
  </si>
  <si>
    <t>限价</t>
  </si>
  <si>
    <t>投标报价</t>
  </si>
  <si>
    <t>工程量</t>
  </si>
  <si>
    <t>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</si>
  <si>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</si>
  <si>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</si>
  <si>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</si>
  <si>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</si>
  <si>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</si>
  <si>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</si>
  <si>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人工单价
(a)</t>
  </si>
  <si>
    <t>材料单价
(b)</t>
  </si>
  <si>
    <t>综合费（管理费、利润等）
c=(a+b)*费率</t>
  </si>
  <si>
    <t xml:space="preserve"> </t>
  </si>
  <si>
    <t>弱电工程</t>
  </si>
  <si>
    <t>安防设备箱</t>
  </si>
  <si>
    <t>1、名称：安防设备箱
2：做法：400W*300Hx200D</t>
  </si>
  <si>
    <t>个</t>
  </si>
  <si>
    <t>室外枪机摄像机(1080P)</t>
  </si>
  <si>
    <t>1、采用高性能400万像素1/2.7英寸CMOS图像传感器2、支持星光级夜视效果，照度：0.001Lx(彩色模式);0.0001Lx(黑白模式)3、支持H.264、H.265、MJPEG视频编码格式。4、视频分辨率及帧率：主码流（2688*1520@30fps），辅码流（704*576@25fps）5、含1路报警输入接口  6、附着于路灯立杆安装</t>
  </si>
  <si>
    <t>台</t>
  </si>
  <si>
    <t>室内半球摄像机(400万)</t>
  </si>
  <si>
    <t>1、采用高性能400万像素1/2.7英寸CMOS图像传感器2、支持星光级夜视效果，照度：0.001Lx(彩色模式);0.0001Lx(黑白模式)3、支持H.264、H.265、MJPEG视频编码格式。4、视频分辨率及帧率：主码流（2688*1520@30fps），辅码流（704*576@25fps）5、含1路报警输入接口</t>
  </si>
  <si>
    <t>球形摄像机(400万)</t>
  </si>
  <si>
    <t>1、支持30倍光学变倍，16倍数字变倍2、支持H.265编码，实现超低码流传输信噪比达到55dB3、支持隐私遮挡，最多24块区域,同时最多有8块区域在同一个画面4、宽动态效果，加上图像降噪功能，完美的白天/夜晚图像展现5、内置150米红外灯补光，采用倍率与红外灯功率匹配算法，补光效果更均匀6、室外球达到IP66防护等级，6000V防雷、防浪涌和防突波保护</t>
  </si>
  <si>
    <t>球形支架</t>
  </si>
  <si>
    <t>壁装、吊装或室外立杆安装</t>
  </si>
  <si>
    <t>摄像机电源</t>
  </si>
  <si>
    <t>12V/2A圆头、两端带线式，国标，输入线长500mm，输出线长1000mm</t>
  </si>
  <si>
    <t>光电转换器</t>
  </si>
  <si>
    <t>1、名称：光电转换器 2、转换形式：网线-光缆</t>
  </si>
  <si>
    <t>对</t>
  </si>
  <si>
    <t>光电转换器机架</t>
  </si>
  <si>
    <t>1、名称光电转换器机架。2、要求不少于14槽位，安装于管理间</t>
  </si>
  <si>
    <t>网络电源防浪涌保护器</t>
  </si>
  <si>
    <t>1、名称：网络电源防浪涌保护器。2、工作电压AC24V,标称放电电流In≥5KA/线(8/20us)，用于室外摄像机</t>
  </si>
  <si>
    <t>硬盘录像机</t>
  </si>
  <si>
    <t>3U标准机架式；2个HDMI，2个VGA,HDMI+VGA组内同源；16盘位，可满配6T硬盘；2个千兆网口；2个USB2.0接口、1个USB3.0接口；1个eSATA接口；支持AID0、1、5、10，支持全局热备盘；输入带宽：320M；64路H.264、H.265混合接入；最大支持6×1080P解码；支持H.265、H.264解码；Smart2.0/整机热备/ANR/智能检索/智能回放/车牌检索/人脸检索/热度图/客流量统计/分时段回放/超高倍速回放/双系统备份</t>
  </si>
  <si>
    <t>55寸液晶拼接屏</t>
  </si>
  <si>
    <t>显示尺寸：55inch；边框宽度：3.5mm；物理分辨率：1920x1080@60Hz（向下兼容）；亮度：500cd/m²；可视角：178°(水平)/178°(垂直)；色深度：8bit,6.7M</t>
  </si>
  <si>
    <t>块</t>
  </si>
  <si>
    <t>4路解码器</t>
  </si>
  <si>
    <t>支持HDMI、BNC输出口解码输出；支持H.265、H.264、MPEG4、MJPEG等多种编码码流解码，解码性能强劲，支持4K超高清输出；HDMI（奇数口）输出分辨率最高支持4K（3840×2160@30Hz）；支持H.265、H.264、MPEG4、MJPEG等主流的编码格式的解码；支持PS、RTP、TS、ES等主流的封装格式的解码；支持H.265、H.264的Baseline、Main、High-profile编码级别的解码；支持G.722、G.711A、G.726、G.711U、MPEG2-L2、AAC音频格式的解码；输入参数：1路HDMI,1路DVI；输出参数：4路HDMI，2路BNC</t>
  </si>
  <si>
    <t>套</t>
  </si>
  <si>
    <t>硬盘</t>
  </si>
  <si>
    <t>1、名称：硬盘 2、具体要求：容量要求不低于企业级6T</t>
  </si>
  <si>
    <t>UPS总配电箱</t>
  </si>
  <si>
    <t>根据配电箱系统图定制</t>
  </si>
  <si>
    <t>UPS电源</t>
  </si>
  <si>
    <t>10kVA，三进三出，后备时间1小时</t>
  </si>
  <si>
    <t>机架式UPS</t>
  </si>
  <si>
    <t>2kVA，单进单出，后备时间1小时</t>
  </si>
  <si>
    <t>机房局部等电位接地端子板</t>
  </si>
  <si>
    <t>LEB</t>
  </si>
  <si>
    <t>电源防雷器</t>
  </si>
  <si>
    <t>CPM-R20S</t>
  </si>
  <si>
    <t>CPM-R20T</t>
  </si>
  <si>
    <t>6类非屏蔽双绞线</t>
  </si>
  <si>
    <t>1、名称：6类非屏蔽双绞线 2、具体详设计</t>
  </si>
  <si>
    <t>m</t>
  </si>
  <si>
    <t>6芯室外铠装单模光纤</t>
  </si>
  <si>
    <t>1、名称：6芯室外铠装单模光纤。2、6芯,室外铠装单模,LSOH</t>
  </si>
  <si>
    <t>6类非屏蔽跳线盘</t>
  </si>
  <si>
    <t>1、名称：6类非屏蔽跳线盘。2、要求24口跳线盘,含插座</t>
  </si>
  <si>
    <t>管理间数据跳线</t>
  </si>
  <si>
    <t>1、名称：管理间数据跳线 2、要求：6类,LSOH,RJ45-RJ45,2m</t>
  </si>
  <si>
    <t>根</t>
  </si>
  <si>
    <t>光纤配线架</t>
  </si>
  <si>
    <t>1、名称：光纤配线架 2、要求：容量不少于6芯,LC接口,配适配板</t>
  </si>
  <si>
    <t>光纤连接中心</t>
  </si>
  <si>
    <t>1、名称：光纤连接中心 2、要求：容量不少于144芯,LC接口,配适配板</t>
  </si>
  <si>
    <t>LC单模光纤尾纤</t>
  </si>
  <si>
    <t>1、名称：LC单模光纤尾纤 2、要求：单芯,LC单模,1m</t>
  </si>
  <si>
    <t>单模光纤跳线LC-LC</t>
  </si>
  <si>
    <t>LC到LC单模双芯跳线,LSOH,2m</t>
  </si>
  <si>
    <t>壁挂机柜</t>
  </si>
  <si>
    <t>1、名称：网络机柜 2、要求：600*600*15U,带PDU</t>
  </si>
  <si>
    <t>网络机柜</t>
  </si>
  <si>
    <t>1、名称：网络机柜 2、要求：800*600*22U,带PDU，用于管理间</t>
  </si>
  <si>
    <t>网络防电涌保护器</t>
  </si>
  <si>
    <t>B2类SPD，短路电流值75A(5/300us)</t>
  </si>
  <si>
    <t>核心交换机</t>
  </si>
  <si>
    <t>交换容量≥2Tbps、包转发率≥350Mpps；配置模块化双交流电源，配置≥16个万兆光口、空余≥1个业务板卡扩展槽位；支持堆叠功能，支持VXLAN、静态路由、RIP、OSPF、BGP协议，支持扩展1/2.5/5/10G多速率接口板卡、10G、25G、40G接口板卡和防火墙插卡，支持零配置启动功能，支持CPU保护功能</t>
  </si>
  <si>
    <t>单模光模块</t>
  </si>
  <si>
    <t>光模块-SFP-GE-单模模块-(1310nm,10km,LC)</t>
  </si>
  <si>
    <t>汇聚交换机</t>
  </si>
  <si>
    <t>防火墙</t>
  </si>
  <si>
    <t>采用非X8664位多核高性能处理器和高速存储器；主控模块内存≥2G；1U盒式设备，防火墙吞吐量≥1.5G，每秒新建连接数≥2万，并发连接数≥50万。IPSecVPN隧道数≥750；IPSECVPN加密性能≥400M；配置千兆以太网电接口≥8个，千兆Combo口≥2个；配置硬盘≥500G，配置≥1年入侵防御、防病毒、应用识别、URL特征库升级服务，配置≥15个SSLVPN接入授权</t>
  </si>
  <si>
    <t>48口接入交换机</t>
  </si>
  <si>
    <t>交换容量≥330Gbps、包转发率≥130Mpps；配置≥48个千兆电口、≥2个千兆光口、≥2个1G/2.5G/5G多速率电口；支持堆叠，支持静态路由、RIP、OSPF协议；支持CPU保护功能，支持零配置启动，支持链路聚合零丢包；支持端口防雷，防雷能力不低于10KV</t>
  </si>
  <si>
    <t>IP
网络控制主机</t>
  </si>
  <si>
    <t>1.显示屏尺寸:17.3英寸
;2.屏幕颜色:TFT262144色真彩色;3.显示屏:17.3〞高分辨率LED液晶屏(1920*1080);4.触摸屏:10点电容触摸屏;5.工作环境温度:-10℃~50℃6.
相对湿度10%~95%,非凝结状态
;7.芯片组:IntelB75;8.标准接口6x串口、1xHDMI、1xVGA;8xUSB口;9.存储:支持、2.5"、mSATA硬盘;标配:mSATA128G;10.内存:DDR31333/1600MHz最16GB;标配:8G/DDR3/1600MHz;11.网卡:1个RealtekGbE,1000M;12.网络协议:支持IPV6、IPV4网络协议;13.CPU:IntelCorei53.10GHz四核;14.系统音噪比:LINE:70dB;MIC:60dB15.系统音频信号失真度:1KHz&lt;0.5%;16.系统音频信号标准输入电平LINE:300mV;MIC:5mV;17.系统音频信号标准输出电平0dBV1电源:输入电压:AC100V-240V;19.软件操作平台:Windows</t>
  </si>
  <si>
    <t>话筒</t>
  </si>
  <si>
    <t>1.换能方式:电容式;
2.指向性:心形指向性;
3.频率响应:20Hz-18KHz;
4.输出阻抗:75Ω,平衡;
5.灵敏度:-40dB±2dB;6.
动态范围:109dB,1KHatmaxspl;7.信噪比:1KHzat1Pa;8.供电电压:DC3V/幻象48V;9.开电子轻触;10.咪杆长度:410mm
;11.线材配置:8米双芯、卡龙母+卡龙公;
12.单支话筒重量:0.78Kg;
13.底座规格(LxWxH):114×140×37mm</t>
  </si>
  <si>
    <t>DVD
播放器</t>
  </si>
  <si>
    <t>1音源输出:1组RCA左右声道,1路同轴数字信号1x光纤数字信号;
2.音源规格:DISC光碟(CD/VCD/DVD)、USB;3.1路AV视频输出,1路HDMI视频输出;4.HDMI分辨率:480P;5.信噪比:95dB;6.响应频率:20Hz–20kHz;7.总谐波失真:&lt;0.01%;围:&gt;94dB;9.失真度:&gt;0.01%;10.频率:44.1KHz;11.电源:AC90V-260V(50Hz/60Hz);12.电源耗:10W15W;寸:483×210×44mm;14.重量:3Kg</t>
  </si>
  <si>
    <t>前置放大器</t>
  </si>
  <si>
    <t>1.话筒1-5的输入灵敏度:话筒:5mV/600Ω非平衡;线路RCA:775mV/10KΩ非平衡;
2.辅助1-3输入:AUX1.2.3:3500mV/10KΩ非平衡;
3.EMC1-2输入:RAC:非平衡200mV~1000mV/10KΩ;MIC:非平衡5mV~25mV/600Ω;4.频率应:20Hz-20KHz(±3dB);5.信噪比:MIC输入:50dB;AUX输入:80dB;
6.音调调节:低音:±10dBat100Hz;高音:±10dBat10KHz;
7.电源:~220V/50Hz;
8.电源功耗:20W;
9.尺寸:484×303×88mm;10.重量:4.54Kg</t>
  </si>
  <si>
    <t>消防采集器</t>
  </si>
  <si>
    <t>1.网络接口:标准RJ45输入;
2.传输速率:100Mbps;
3.支持协议:TCP/IP、UDP;4.短路接口:工业标准压线接线端子;
5.功耗:≤20W;6.输入电源:~190V-240V50Hz-60Hz</t>
  </si>
  <si>
    <t>监听音箱</t>
  </si>
  <si>
    <t>有源监听音箱</t>
  </si>
  <si>
    <t>节目定时器</t>
  </si>
  <si>
    <t>1.标准机柜式设计(2U),黑色氧化铝拉丝面板,人性化的抽手,考究的工艺,尽显高档质。
2.设有十路可编辑定时控制电源,最大用电量2500W。
3.大屏幕液晶显示屏,图形化界面,操作简单。可显示10路电源状态指示、日期、星期、时间、下一步程序的信息等。
4.具备1路钟声输出接口,1路报警短路信号输入接口。
5.具备1路触发控制短路信号输出接口,可触发报警器等设备。6.设有短路触发输出接口,可控制十六位电源时序器开关,扩展定时电源插座。
7.支持将一星期内某一天的程序拷贝到其它的某一天或某几天。8.断电程序不丢失,来电自
动恢复运行。
9.存储容量大,可进行多步编程定时控制电源。</t>
  </si>
  <si>
    <t>IP
网络终端功放(
500W
)</t>
  </si>
  <si>
    <t>1.网络接口:标准RJ45输入
2.传输速率:100Mbps3.支持协议:TCP/IP,UDP4.音频格式:MP35.音频模式:16位CD音质
6.采样率:8KHz~48KHz7.EMC输入灵敏度:775mV(非平衡)8.AUX输入灵敏度:350mV(非平衡)
9.MIC输入灵敏度:5mV(非平衡10.AUX输出幅度:1000mV2路莲花座输出接口11.AUX输抗:470Ω
12.高音提升、衰减:±10dB13.低音提升、衰减:±10dB14.USB接口:最大支持16G内存U接入
15.额定功率:500W16.整机功耗:待机功耗:&lt;10W18.频率响应:80Hz~16KHz+1/-3dB19.谐波失真:≤1%20.信噪比:&gt;65dB21.输出方式:4~16Ω定阻输出、70V/100V定压输出
22.保护电路:直流输出、过载、过温、短路保护电路
23.工作环境温度:5℃~40℃
24.工作环境湿度:20%~80%相对湿度,无结露
25.输入电源:~220V50Hz</t>
  </si>
  <si>
    <t>室外防水音柱</t>
  </si>
  <si>
    <t>1.网络接口:标准RJ45输入
2.传输速率:100Mbps3.支持协议:TCP/IPUDP4.音频格式:MP35.音频模式:16位CD音质6.采样率:8KHz~48KHz7.EMC输入灵敏度:775mV(非平衡)
8.AUX输入灵敏度:350mV(非平衡)
9.MIC输入灵敏度:5mV(非平衡)
10.AUX输出幅度:1000mV2路莲花座输出接口
11.AUX输出阻抗:470Ω
12.高音提升、衰减:±10dB13.低音提升、衰减:±10dB14.USB接口:最大支持16G内存U盘接入
15.额定功率:500W16.整机功耗:待机功耗:&lt;10W18.频率响应:80Hz~16KHz+1/-3dB19.谐波失真:≤1%20.信噪比:&gt;65dB21.输出方式:4~16Ω定阻输出、70V/100定压输出
22.保护电路:直流输出、过载、过温、短路保护电路
23.工作环境温度:5℃~40℃
24.工作环境湿度:20%~80%相对湿度,无结露
25.输入电源:~220V50Hz</t>
  </si>
  <si>
    <t>只</t>
  </si>
  <si>
    <t>门禁一体机</t>
  </si>
  <si>
    <t>设备采用7英寸LCD触摸显示屏，屏幕流明度350cd/㎡，分辨率不小于1024*600，屏幕防暴等级IK04。设备采用嵌入式Linux系统，支持刷脸认证，支持IC卡，身份证卡号读取，CPU卡内容读取及开启/关闭NFC刷卡功能。设备支持通过WEB进行设备信息查询;支持通过WEB进行用户信息管理;支持通过WEB进行设备时间管理;支持通过WEB进行系统维护;支持通过WEB进行安全操作管理;支持通过WEB进行人脸、指纹等技术参数配置;支持通过WEB进行图像参数配置。设备应具备以下报警功能：当连续若干次在目标信息识读设备或管理/控制部分上实施错误操作时；当未使用授权的钥匙而强行通过出入口；未经正常操作而使出入口开启时；出入口开启时间超过设定值；设备被拆除；胁迫码；黑名单事件；设备应具有2路入侵探测接口，能联动报警输出；设备应具有防拆功能，强力拆除时，可上传报警事件到中心。设备支持IP65防水等级。</t>
  </si>
  <si>
    <t>双门磁力锁</t>
  </si>
  <si>
    <t>双门磁力锁：工作电压:DC12V工作电流:1000mA/500mA承受拉力:280KG适用范围:木门、玻璃门、金属门、防盗门产品尺寸:506*25*48开门类型:断电开门</t>
  </si>
  <si>
    <t>磁力锁电源</t>
  </si>
  <si>
    <t>输入电压：AC220V±20%；DC12V；额定输出电流：3A/5A；外壳绝缘电压：1.5KV</t>
  </si>
  <si>
    <t>磁力锁支架</t>
  </si>
  <si>
    <t>磁力锁L型支架；材质：高强度铝合金；开门方式：90°单向开门；适用电锁：磁力锁系列</t>
  </si>
  <si>
    <t>出门按钮</t>
  </si>
  <si>
    <t>尺寸：长86x宽86，结构：塑料面板，性能：最大耐电流1.25A电压250v，输出：常开，类型：适合埋入式电器盒使用</t>
  </si>
  <si>
    <t>WDZ-RYY-3x1.5</t>
  </si>
  <si>
    <t xml:space="preserve">1.型号、规格、名称：配线 WDZ -RYY-3*1.5 
2.敷设方式：详设计施工图 
3.包管方式：详设计施工图
</t>
  </si>
  <si>
    <t>闭门器</t>
  </si>
  <si>
    <t>适装门重：60-85KG适装门宽≤1100mm闭门力量：EN4开门角度≤180°使用寿命：100万次适用环境温度范围：-30℃---50℃双段速度可调锁门速度：0°--15°范围内可调闭门速度：15°--180°范围内可调建议闭门速度在180°至15°时略快，在15°至0°时放慢，以门扇充分关闭为准。防止关门速度过快导致门扇与门框发生撞击。无90度定位停门的功能。</t>
  </si>
  <si>
    <t>WDZB-RYY-4x1.0</t>
  </si>
  <si>
    <t xml:space="preserve">1.型号、规格、名称：配线WDZ-RYY-4x1.0
2.敷设方式：详设计施工图 
3.包管方式：详设计施工图
</t>
  </si>
  <si>
    <t>WDZ-RYY-2x1.0</t>
  </si>
  <si>
    <t xml:space="preserve">1.型号、规格、名称：配线WDZ-RYY-2x1.0
2.敷设方式：详设计施工图 
3.包管方式：详设计施工图
</t>
  </si>
  <si>
    <t>WDZC-RYSP-2x2.5</t>
  </si>
  <si>
    <t xml:space="preserve">1.型号、规格、名称：配线 WDZC-RYSP-2x2.5
2.敷设方式：详设计施工图 
3.包管方式：详设计施工图
</t>
  </si>
  <si>
    <t>钢管sc20</t>
  </si>
  <si>
    <t>1.名称：电气配管
2.材质： 热镀锌钢管
3.规格： SC20
4.敷设方式：综合
5.其它：未尽事宜均满足设计施工图和现行技术、质量验收规范和工程所在地行业主管部门相关标准</t>
  </si>
  <si>
    <t>钢管sc50</t>
  </si>
  <si>
    <t>1.名称：电气配管
2.材质： 热镀锌钢管
3.规格： SC50
4.敷设方式：综合
5.其它：未尽事宜均满足设计施工图和现行技术、质量验收规范和工程所在地行业主管部门相关标准</t>
  </si>
  <si>
    <t>HDPE 双壁波纹管 φ110</t>
  </si>
  <si>
    <t>1.名称：HDPE 双壁波纹管 φ110
2.材质：HDPE 双壁波纹管 
3.规格：110
4.配置形式及部位：综合
5.其它：包含过线盒、转线盒、接线盒及外墙保温需增加的调节盒等的安装及材料费，
6.其他：满足设计、规范及招标要求</t>
  </si>
  <si>
    <t>七孔蜂窝管 φ110</t>
  </si>
  <si>
    <t>1.名称：蜂窝管 φ110
2.材质：
3.规格：110
4.配置形式及部位：综合
5.其它：包含过线盒、转线盒、接线盒及外墙保温需增加的调节盒等的安装及材料费，
6.其他：满足设计、规范及招标要求</t>
  </si>
  <si>
    <t>弱电井</t>
  </si>
  <si>
    <t>1.规格、尺寸：设计施工名图
2.具体做法详设计
3.防渗、防水要求：满足相关规范
4.其它：满足设计及施工验收规范要求</t>
  </si>
  <si>
    <t>座</t>
  </si>
  <si>
    <t>网线</t>
  </si>
  <si>
    <t>1、名称：网线
2、型号：  V——LSOH UTPCat6</t>
  </si>
  <si>
    <t>150mm厚C20混凝土垫层</t>
  </si>
  <si>
    <t>1.混凝土种类： 混凝土C20（含模板）
2.混凝土强度等级:C20</t>
  </si>
  <si>
    <t>m3</t>
  </si>
  <si>
    <t>C20混凝土包封</t>
  </si>
  <si>
    <t>管沟土石方</t>
  </si>
  <si>
    <t>1.项目名称：挖沟槽、基坑土石方
2.土、石类别：综合
3.开挖深度：综合
4.开挖方式：投标人自行考虑
5.地上、地下管线及建筑物、构筑物的保护：投标人自行考虑
6.其余做法：满足设计及施工验收规范要求，并满足城管和环保要求</t>
  </si>
  <si>
    <t>回填方</t>
  </si>
  <si>
    <t>1.项目名称：沟槽回填土石方
2.回填料及密实度：满足设计及施工验收规范
3.回填料来源、场内外运距：投标人自行考虑
4.其余做法：满足设计及施工验收规范要求，并满足城管和环保要求</t>
  </si>
  <si>
    <t>余方弃置</t>
  </si>
  <si>
    <t>1.名称：余方弃置
2.废弃料品种：土石方综合
3.废弃料的运输方式、场内外运距、弃土场地及费用：投标人自行考虑，外弃场地必须满足当地相关行政主管部门的要求
4.其余做法：满足城管和环保要求</t>
  </si>
  <si>
    <t>合　　计</t>
  </si>
  <si>
    <t>报价说明：1、投标人需按提供的报价格式要求及公式填报价格明细，未按提供格式填报价格明细、所报总价高于最高限价的均为无效报价，采购人不予接受。同时在工程量清单中公布最高全费用单价限价，投标人的全费用综合单价也不得超过综合单价限价，否则，采购人将不予以接受。2、“人工单价（a）”是指完成本清单项每单位工程量所需的所有人工费用，“材料单价（b）”是指完成本清单项每单位工程量所需的材料费用，注明主材为甲供的清单项“材料单价（b）”一栏可填写为0，或仅报辅材材料价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</si>
</sst>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SimSu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zoomScale="85" zoomScaleNormal="85" workbookViewId="0">
      <selection activeCell="J51" sqref="J51"/>
    </sheetView>
  </sheetViews>
  <sheetFormatPr defaultColWidth="9" defaultRowHeight="14.25"/>
  <cols>
    <col min="1" max="1" width="4.875" style="2" customWidth="1"/>
    <col min="2" max="2" width="16.5" style="3" customWidth="1"/>
    <col min="3" max="3" width="41" style="4" customWidth="1"/>
    <col min="4" max="4" width="5.375" style="2"/>
    <col min="5" max="5" width="5.125" style="2"/>
    <col min="6" max="6" width="10.5" style="2" customWidth="1"/>
    <col min="7" max="7" width="11.25" style="2" customWidth="1"/>
    <col min="8" max="8" width="8.75" style="2" customWidth="1"/>
    <col min="9" max="9" width="8.25" style="2" customWidth="1"/>
    <col min="10" max="10" width="14.125" style="2" customWidth="1"/>
    <col min="11" max="13" width="11.5" style="2" customWidth="1"/>
    <col min="14" max="14" width="12.625" style="2" customWidth="1"/>
    <col min="15" max="16384" width="9" style="2"/>
  </cols>
  <sheetData>
    <row r="1" ht="20.25" spans="1:14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39"/>
    </row>
    <row r="2" ht="13.5" spans="1:14">
      <c r="A2" s="9" t="s">
        <v>1</v>
      </c>
      <c r="B2" s="10"/>
      <c r="C2" s="11" t="s">
        <v>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8"/>
    </row>
    <row r="3" ht="13.5" spans="1:14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/>
      <c r="G3" s="13"/>
      <c r="H3" s="14" t="s">
        <v>8</v>
      </c>
      <c r="I3" s="14"/>
      <c r="J3" s="14"/>
      <c r="K3" s="14"/>
      <c r="L3" s="14"/>
      <c r="M3" s="14"/>
      <c r="N3" s="15"/>
    </row>
    <row r="4" ht="13.5" spans="1:14">
      <c r="A4" s="13"/>
      <c r="B4" s="13"/>
      <c r="C4" s="13"/>
      <c r="D4" s="13"/>
      <c r="E4" s="13" t="s">
        <v>9</v>
      </c>
      <c r="F4" s="13" t="s">
        <v>10</v>
      </c>
      <c r="G4" s="13" t="s">
        <v>11</v>
      </c>
      <c r="H4" s="15" t="s">
        <v>12</v>
      </c>
      <c r="I4" s="40"/>
      <c r="J4" s="40"/>
      <c r="K4" s="40" t="s">
        <v>13</v>
      </c>
      <c r="L4" s="40" t="s">
        <v>14</v>
      </c>
      <c r="M4" s="40" t="s">
        <v>15</v>
      </c>
      <c r="N4" s="40" t="s">
        <v>16</v>
      </c>
    </row>
    <row r="5" ht="36" spans="1:14">
      <c r="A5" s="13"/>
      <c r="B5" s="13"/>
      <c r="C5" s="13"/>
      <c r="D5" s="13"/>
      <c r="E5" s="13"/>
      <c r="F5" s="13"/>
      <c r="G5" s="13"/>
      <c r="H5" s="15" t="s">
        <v>17</v>
      </c>
      <c r="I5" s="40" t="s">
        <v>18</v>
      </c>
      <c r="J5" s="40" t="s">
        <v>19</v>
      </c>
      <c r="K5" s="40"/>
      <c r="L5" s="40"/>
      <c r="M5" s="40"/>
      <c r="N5" s="40"/>
    </row>
    <row r="6" ht="13.5" spans="1:14">
      <c r="A6" s="16" t="s">
        <v>20</v>
      </c>
      <c r="B6" s="17" t="s">
        <v>21</v>
      </c>
      <c r="C6" s="17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8"/>
      <c r="I6" s="16"/>
      <c r="J6" s="16"/>
      <c r="K6" s="16"/>
      <c r="L6" s="16"/>
      <c r="M6" s="16"/>
      <c r="N6" s="16" t="s">
        <v>20</v>
      </c>
    </row>
    <row r="7" ht="37.5" customHeight="1" spans="1:14">
      <c r="A7" s="16">
        <v>1</v>
      </c>
      <c r="B7" s="17" t="s">
        <v>22</v>
      </c>
      <c r="C7" s="17" t="s">
        <v>23</v>
      </c>
      <c r="D7" s="16" t="s">
        <v>24</v>
      </c>
      <c r="E7" s="16">
        <v>23</v>
      </c>
      <c r="F7" s="19">
        <v>320</v>
      </c>
      <c r="G7" s="16">
        <f t="shared" ref="G7:G36" si="0">E7*F7</f>
        <v>7360</v>
      </c>
      <c r="H7" s="20"/>
      <c r="I7" s="23"/>
      <c r="J7" s="23">
        <f>(H7+I7)*0%</f>
        <v>0</v>
      </c>
      <c r="K7" s="23">
        <f>H7+I7+J7</f>
        <v>0</v>
      </c>
      <c r="L7" s="23">
        <f>K7*0.09</f>
        <v>0</v>
      </c>
      <c r="M7" s="23">
        <f>K7+L7</f>
        <v>0</v>
      </c>
      <c r="N7" s="23">
        <f>E7*M7</f>
        <v>0</v>
      </c>
    </row>
    <row r="8" ht="90.75" customHeight="1" spans="1:14">
      <c r="A8" s="16">
        <v>2</v>
      </c>
      <c r="B8" s="21" t="s">
        <v>25</v>
      </c>
      <c r="C8" s="22" t="s">
        <v>26</v>
      </c>
      <c r="D8" s="23" t="s">
        <v>27</v>
      </c>
      <c r="E8" s="23">
        <v>51</v>
      </c>
      <c r="F8" s="19">
        <v>520</v>
      </c>
      <c r="G8" s="16">
        <f t="shared" si="0"/>
        <v>26520</v>
      </c>
      <c r="H8" s="20"/>
      <c r="I8" s="23"/>
      <c r="J8" s="23">
        <f t="shared" ref="J8:J39" si="1">(H8+I8)*0%</f>
        <v>0</v>
      </c>
      <c r="K8" s="23">
        <f t="shared" ref="K8:K39" si="2">H8+I8+J8</f>
        <v>0</v>
      </c>
      <c r="L8" s="23">
        <f t="shared" ref="L8:L39" si="3">K8*0.09</f>
        <v>0</v>
      </c>
      <c r="M8" s="23">
        <f t="shared" ref="M8:M39" si="4">K8+L8</f>
        <v>0</v>
      </c>
      <c r="N8" s="23">
        <f t="shared" ref="N8:N39" si="5">E8*M8</f>
        <v>0</v>
      </c>
    </row>
    <row r="9" ht="93" customHeight="1" spans="1:14">
      <c r="A9" s="16">
        <v>3</v>
      </c>
      <c r="B9" s="21" t="s">
        <v>28</v>
      </c>
      <c r="C9" s="22" t="s">
        <v>29</v>
      </c>
      <c r="D9" s="23" t="s">
        <v>27</v>
      </c>
      <c r="E9" s="23">
        <v>1</v>
      </c>
      <c r="F9" s="19">
        <v>580</v>
      </c>
      <c r="G9" s="16">
        <f t="shared" si="0"/>
        <v>580</v>
      </c>
      <c r="H9" s="20"/>
      <c r="I9" s="23"/>
      <c r="J9" s="23">
        <f t="shared" si="1"/>
        <v>0</v>
      </c>
      <c r="K9" s="23">
        <f t="shared" si="2"/>
        <v>0</v>
      </c>
      <c r="L9" s="23">
        <f t="shared" si="3"/>
        <v>0</v>
      </c>
      <c r="M9" s="23">
        <f t="shared" si="4"/>
        <v>0</v>
      </c>
      <c r="N9" s="23">
        <f t="shared" si="5"/>
        <v>0</v>
      </c>
    </row>
    <row r="10" ht="105.75" customHeight="1" spans="1:14">
      <c r="A10" s="16">
        <v>4</v>
      </c>
      <c r="B10" s="24" t="s">
        <v>30</v>
      </c>
      <c r="C10" s="22" t="s">
        <v>31</v>
      </c>
      <c r="D10" s="23" t="s">
        <v>27</v>
      </c>
      <c r="E10" s="23">
        <v>5</v>
      </c>
      <c r="F10" s="19">
        <v>3260</v>
      </c>
      <c r="G10" s="16">
        <f t="shared" si="0"/>
        <v>16300</v>
      </c>
      <c r="H10" s="20"/>
      <c r="I10" s="23"/>
      <c r="J10" s="23">
        <f t="shared" si="1"/>
        <v>0</v>
      </c>
      <c r="K10" s="23">
        <f t="shared" si="2"/>
        <v>0</v>
      </c>
      <c r="L10" s="23">
        <f t="shared" si="3"/>
        <v>0</v>
      </c>
      <c r="M10" s="23">
        <f t="shared" si="4"/>
        <v>0</v>
      </c>
      <c r="N10" s="23">
        <f t="shared" si="5"/>
        <v>0</v>
      </c>
    </row>
    <row r="11" ht="31.5" customHeight="1" spans="1:14">
      <c r="A11" s="16">
        <v>5</v>
      </c>
      <c r="B11" s="24" t="s">
        <v>32</v>
      </c>
      <c r="C11" s="21" t="s">
        <v>33</v>
      </c>
      <c r="D11" s="23" t="s">
        <v>24</v>
      </c>
      <c r="E11" s="23">
        <v>5</v>
      </c>
      <c r="F11" s="19">
        <v>50</v>
      </c>
      <c r="G11" s="16">
        <f t="shared" si="0"/>
        <v>250</v>
      </c>
      <c r="H11" s="20"/>
      <c r="I11" s="23"/>
      <c r="J11" s="23">
        <f t="shared" si="1"/>
        <v>0</v>
      </c>
      <c r="K11" s="23">
        <f t="shared" si="2"/>
        <v>0</v>
      </c>
      <c r="L11" s="23">
        <f t="shared" si="3"/>
        <v>0</v>
      </c>
      <c r="M11" s="23">
        <f t="shared" si="4"/>
        <v>0</v>
      </c>
      <c r="N11" s="23">
        <f t="shared" si="5"/>
        <v>0</v>
      </c>
    </row>
    <row r="12" ht="40.5" customHeight="1" spans="1:14">
      <c r="A12" s="16">
        <v>6</v>
      </c>
      <c r="B12" s="21" t="s">
        <v>34</v>
      </c>
      <c r="C12" s="25" t="s">
        <v>35</v>
      </c>
      <c r="D12" s="23" t="s">
        <v>24</v>
      </c>
      <c r="E12" s="23">
        <v>52</v>
      </c>
      <c r="F12" s="19">
        <v>45</v>
      </c>
      <c r="G12" s="16">
        <f t="shared" si="0"/>
        <v>2340</v>
      </c>
      <c r="H12" s="20"/>
      <c r="I12" s="23"/>
      <c r="J12" s="23">
        <f t="shared" si="1"/>
        <v>0</v>
      </c>
      <c r="K12" s="23">
        <f t="shared" si="2"/>
        <v>0</v>
      </c>
      <c r="L12" s="23">
        <f t="shared" si="3"/>
        <v>0</v>
      </c>
      <c r="M12" s="23">
        <f t="shared" si="4"/>
        <v>0</v>
      </c>
      <c r="N12" s="23">
        <f t="shared" si="5"/>
        <v>0</v>
      </c>
    </row>
    <row r="13" ht="30" customHeight="1" spans="1:14">
      <c r="A13" s="16">
        <v>7</v>
      </c>
      <c r="B13" s="21" t="s">
        <v>36</v>
      </c>
      <c r="C13" s="21" t="s">
        <v>37</v>
      </c>
      <c r="D13" s="23" t="s">
        <v>38</v>
      </c>
      <c r="E13" s="23">
        <f>53+32</f>
        <v>85</v>
      </c>
      <c r="F13" s="19">
        <v>260</v>
      </c>
      <c r="G13" s="16">
        <f t="shared" si="0"/>
        <v>22100</v>
      </c>
      <c r="H13" s="20"/>
      <c r="I13" s="23"/>
      <c r="J13" s="23">
        <f t="shared" si="1"/>
        <v>0</v>
      </c>
      <c r="K13" s="23">
        <f t="shared" si="2"/>
        <v>0</v>
      </c>
      <c r="L13" s="23">
        <f t="shared" si="3"/>
        <v>0</v>
      </c>
      <c r="M13" s="23">
        <f t="shared" si="4"/>
        <v>0</v>
      </c>
      <c r="N13" s="23">
        <f t="shared" si="5"/>
        <v>0</v>
      </c>
    </row>
    <row r="14" ht="33" customHeight="1" spans="1:14">
      <c r="A14" s="16">
        <v>8</v>
      </c>
      <c r="B14" s="21" t="s">
        <v>39</v>
      </c>
      <c r="C14" s="21" t="s">
        <v>40</v>
      </c>
      <c r="D14" s="23" t="s">
        <v>27</v>
      </c>
      <c r="E14" s="23">
        <v>4</v>
      </c>
      <c r="F14" s="19">
        <v>960</v>
      </c>
      <c r="G14" s="16">
        <f t="shared" si="0"/>
        <v>3840</v>
      </c>
      <c r="H14" s="20"/>
      <c r="I14" s="23"/>
      <c r="J14" s="23">
        <f t="shared" si="1"/>
        <v>0</v>
      </c>
      <c r="K14" s="23">
        <f t="shared" si="2"/>
        <v>0</v>
      </c>
      <c r="L14" s="23">
        <f t="shared" si="3"/>
        <v>0</v>
      </c>
      <c r="M14" s="23">
        <f t="shared" si="4"/>
        <v>0</v>
      </c>
      <c r="N14" s="23">
        <f t="shared" si="5"/>
        <v>0</v>
      </c>
    </row>
    <row r="15" ht="48" customHeight="1" spans="1:14">
      <c r="A15" s="16">
        <v>9</v>
      </c>
      <c r="B15" s="21" t="s">
        <v>41</v>
      </c>
      <c r="C15" s="21" t="s">
        <v>42</v>
      </c>
      <c r="D15" s="23" t="s">
        <v>24</v>
      </c>
      <c r="E15" s="23">
        <v>56</v>
      </c>
      <c r="F15" s="19">
        <v>95</v>
      </c>
      <c r="G15" s="16">
        <f t="shared" si="0"/>
        <v>5320</v>
      </c>
      <c r="H15" s="20"/>
      <c r="I15" s="23"/>
      <c r="J15" s="23">
        <f t="shared" si="1"/>
        <v>0</v>
      </c>
      <c r="K15" s="23">
        <f t="shared" si="2"/>
        <v>0</v>
      </c>
      <c r="L15" s="23">
        <f t="shared" si="3"/>
        <v>0</v>
      </c>
      <c r="M15" s="23">
        <f t="shared" si="4"/>
        <v>0</v>
      </c>
      <c r="N15" s="23">
        <f t="shared" si="5"/>
        <v>0</v>
      </c>
    </row>
    <row r="16" ht="115.5" customHeight="1" spans="1:14">
      <c r="A16" s="16">
        <v>10</v>
      </c>
      <c r="B16" s="21" t="s">
        <v>43</v>
      </c>
      <c r="C16" s="21" t="s">
        <v>44</v>
      </c>
      <c r="D16" s="26" t="s">
        <v>27</v>
      </c>
      <c r="E16" s="27">
        <v>1</v>
      </c>
      <c r="F16" s="19">
        <v>5500</v>
      </c>
      <c r="G16" s="16">
        <f t="shared" si="0"/>
        <v>5500</v>
      </c>
      <c r="H16" s="20"/>
      <c r="I16" s="23"/>
      <c r="J16" s="23">
        <f t="shared" si="1"/>
        <v>0</v>
      </c>
      <c r="K16" s="23">
        <f t="shared" si="2"/>
        <v>0</v>
      </c>
      <c r="L16" s="23">
        <f t="shared" si="3"/>
        <v>0</v>
      </c>
      <c r="M16" s="23">
        <f t="shared" si="4"/>
        <v>0</v>
      </c>
      <c r="N16" s="23">
        <f t="shared" si="5"/>
        <v>0</v>
      </c>
    </row>
    <row r="17" ht="57.75" customHeight="1" spans="1:14">
      <c r="A17" s="16">
        <v>11</v>
      </c>
      <c r="B17" s="21" t="s">
        <v>45</v>
      </c>
      <c r="C17" s="21" t="s">
        <v>46</v>
      </c>
      <c r="D17" s="26" t="s">
        <v>47</v>
      </c>
      <c r="E17" s="27">
        <v>4</v>
      </c>
      <c r="F17" s="19">
        <v>3300</v>
      </c>
      <c r="G17" s="16">
        <f t="shared" si="0"/>
        <v>13200</v>
      </c>
      <c r="H17" s="20"/>
      <c r="I17" s="23"/>
      <c r="J17" s="23">
        <f t="shared" si="1"/>
        <v>0</v>
      </c>
      <c r="K17" s="23">
        <f t="shared" si="2"/>
        <v>0</v>
      </c>
      <c r="L17" s="23">
        <f t="shared" si="3"/>
        <v>0</v>
      </c>
      <c r="M17" s="23">
        <f t="shared" si="4"/>
        <v>0</v>
      </c>
      <c r="N17" s="23">
        <f t="shared" si="5"/>
        <v>0</v>
      </c>
    </row>
    <row r="18" ht="140.25" customHeight="1" spans="1:14">
      <c r="A18" s="16">
        <v>12</v>
      </c>
      <c r="B18" s="21" t="s">
        <v>48</v>
      </c>
      <c r="C18" s="21" t="s">
        <v>49</v>
      </c>
      <c r="D18" s="26" t="s">
        <v>50</v>
      </c>
      <c r="E18" s="27">
        <v>1</v>
      </c>
      <c r="F18" s="19">
        <v>13000</v>
      </c>
      <c r="G18" s="16">
        <f t="shared" si="0"/>
        <v>13000</v>
      </c>
      <c r="H18" s="20"/>
      <c r="I18" s="23"/>
      <c r="J18" s="23">
        <f t="shared" si="1"/>
        <v>0</v>
      </c>
      <c r="K18" s="23">
        <f t="shared" si="2"/>
        <v>0</v>
      </c>
      <c r="L18" s="23">
        <f t="shared" si="3"/>
        <v>0</v>
      </c>
      <c r="M18" s="23">
        <f t="shared" si="4"/>
        <v>0</v>
      </c>
      <c r="N18" s="23">
        <f t="shared" si="5"/>
        <v>0</v>
      </c>
    </row>
    <row r="19" ht="30.75" customHeight="1" spans="1:14">
      <c r="A19" s="16">
        <v>13</v>
      </c>
      <c r="B19" s="21" t="s">
        <v>51</v>
      </c>
      <c r="C19" s="21" t="s">
        <v>52</v>
      </c>
      <c r="D19" s="23" t="s">
        <v>47</v>
      </c>
      <c r="E19" s="23">
        <v>16</v>
      </c>
      <c r="F19" s="19">
        <v>1400</v>
      </c>
      <c r="G19" s="16">
        <f t="shared" si="0"/>
        <v>22400</v>
      </c>
      <c r="H19" s="20"/>
      <c r="I19" s="23"/>
      <c r="J19" s="23">
        <f t="shared" si="1"/>
        <v>0</v>
      </c>
      <c r="K19" s="23">
        <f t="shared" si="2"/>
        <v>0</v>
      </c>
      <c r="L19" s="23">
        <f t="shared" si="3"/>
        <v>0</v>
      </c>
      <c r="M19" s="23">
        <f t="shared" si="4"/>
        <v>0</v>
      </c>
      <c r="N19" s="23">
        <f t="shared" si="5"/>
        <v>0</v>
      </c>
    </row>
    <row r="20" ht="30.75" customHeight="1" spans="1:14">
      <c r="A20" s="16">
        <v>14</v>
      </c>
      <c r="B20" s="21" t="s">
        <v>53</v>
      </c>
      <c r="C20" s="21" t="s">
        <v>54</v>
      </c>
      <c r="D20" s="23" t="s">
        <v>50</v>
      </c>
      <c r="E20" s="23">
        <v>1</v>
      </c>
      <c r="F20" s="19">
        <v>2800</v>
      </c>
      <c r="G20" s="16">
        <f t="shared" si="0"/>
        <v>2800</v>
      </c>
      <c r="H20" s="20"/>
      <c r="I20" s="23"/>
      <c r="J20" s="23">
        <f t="shared" si="1"/>
        <v>0</v>
      </c>
      <c r="K20" s="23">
        <f t="shared" si="2"/>
        <v>0</v>
      </c>
      <c r="L20" s="23">
        <f t="shared" si="3"/>
        <v>0</v>
      </c>
      <c r="M20" s="23">
        <f t="shared" si="4"/>
        <v>0</v>
      </c>
      <c r="N20" s="23">
        <f t="shared" si="5"/>
        <v>0</v>
      </c>
    </row>
    <row r="21" ht="30.75" customHeight="1" spans="1:14">
      <c r="A21" s="16">
        <v>15</v>
      </c>
      <c r="B21" s="21" t="s">
        <v>55</v>
      </c>
      <c r="C21" s="21" t="s">
        <v>56</v>
      </c>
      <c r="D21" s="23" t="s">
        <v>50</v>
      </c>
      <c r="E21" s="23">
        <v>1</v>
      </c>
      <c r="F21" s="19">
        <v>46500</v>
      </c>
      <c r="G21" s="16">
        <f t="shared" si="0"/>
        <v>46500</v>
      </c>
      <c r="H21" s="20"/>
      <c r="I21" s="23"/>
      <c r="J21" s="23">
        <f t="shared" si="1"/>
        <v>0</v>
      </c>
      <c r="K21" s="23">
        <f t="shared" si="2"/>
        <v>0</v>
      </c>
      <c r="L21" s="23">
        <f t="shared" si="3"/>
        <v>0</v>
      </c>
      <c r="M21" s="23">
        <f t="shared" si="4"/>
        <v>0</v>
      </c>
      <c r="N21" s="23">
        <f t="shared" si="5"/>
        <v>0</v>
      </c>
    </row>
    <row r="22" ht="30.75" customHeight="1" spans="1:14">
      <c r="A22" s="16">
        <v>16</v>
      </c>
      <c r="B22" s="21" t="s">
        <v>57</v>
      </c>
      <c r="C22" s="21" t="s">
        <v>58</v>
      </c>
      <c r="D22" s="23" t="s">
        <v>27</v>
      </c>
      <c r="E22" s="23">
        <v>1</v>
      </c>
      <c r="F22" s="19">
        <v>15600</v>
      </c>
      <c r="G22" s="16">
        <f t="shared" si="0"/>
        <v>15600</v>
      </c>
      <c r="H22" s="20"/>
      <c r="I22" s="23"/>
      <c r="J22" s="23">
        <f t="shared" si="1"/>
        <v>0</v>
      </c>
      <c r="K22" s="23">
        <f t="shared" si="2"/>
        <v>0</v>
      </c>
      <c r="L22" s="23">
        <f t="shared" si="3"/>
        <v>0</v>
      </c>
      <c r="M22" s="23">
        <f t="shared" si="4"/>
        <v>0</v>
      </c>
      <c r="N22" s="23">
        <f t="shared" si="5"/>
        <v>0</v>
      </c>
    </row>
    <row r="23" ht="30.75" customHeight="1" spans="1:14">
      <c r="A23" s="16">
        <v>17</v>
      </c>
      <c r="B23" s="21" t="s">
        <v>59</v>
      </c>
      <c r="C23" s="21" t="s">
        <v>60</v>
      </c>
      <c r="D23" s="23" t="s">
        <v>50</v>
      </c>
      <c r="E23" s="23">
        <v>1</v>
      </c>
      <c r="F23" s="19">
        <v>14</v>
      </c>
      <c r="G23" s="16">
        <f t="shared" si="0"/>
        <v>14</v>
      </c>
      <c r="H23" s="20"/>
      <c r="I23" s="23"/>
      <c r="J23" s="23">
        <f t="shared" si="1"/>
        <v>0</v>
      </c>
      <c r="K23" s="23">
        <f t="shared" si="2"/>
        <v>0</v>
      </c>
      <c r="L23" s="23">
        <f t="shared" si="3"/>
        <v>0</v>
      </c>
      <c r="M23" s="23">
        <f t="shared" si="4"/>
        <v>0</v>
      </c>
      <c r="N23" s="23">
        <f t="shared" si="5"/>
        <v>0</v>
      </c>
    </row>
    <row r="24" ht="30.75" customHeight="1" spans="1:14">
      <c r="A24" s="16">
        <v>18</v>
      </c>
      <c r="B24" s="21" t="s">
        <v>61</v>
      </c>
      <c r="C24" s="21" t="s">
        <v>62</v>
      </c>
      <c r="D24" s="23" t="s">
        <v>50</v>
      </c>
      <c r="E24" s="23">
        <v>1</v>
      </c>
      <c r="F24" s="19">
        <v>95</v>
      </c>
      <c r="G24" s="16">
        <f t="shared" si="0"/>
        <v>95</v>
      </c>
      <c r="H24" s="20"/>
      <c r="I24" s="23"/>
      <c r="J24" s="23">
        <f t="shared" si="1"/>
        <v>0</v>
      </c>
      <c r="K24" s="23">
        <f t="shared" si="2"/>
        <v>0</v>
      </c>
      <c r="L24" s="23">
        <f t="shared" si="3"/>
        <v>0</v>
      </c>
      <c r="M24" s="23">
        <f t="shared" si="4"/>
        <v>0</v>
      </c>
      <c r="N24" s="23">
        <f t="shared" si="5"/>
        <v>0</v>
      </c>
    </row>
    <row r="25" ht="30.75" customHeight="1" spans="1:14">
      <c r="A25" s="16">
        <v>19</v>
      </c>
      <c r="B25" s="21" t="s">
        <v>61</v>
      </c>
      <c r="C25" s="21" t="s">
        <v>63</v>
      </c>
      <c r="D25" s="23" t="s">
        <v>50</v>
      </c>
      <c r="E25" s="23">
        <v>1</v>
      </c>
      <c r="F25" s="19">
        <v>95</v>
      </c>
      <c r="G25" s="16">
        <f t="shared" si="0"/>
        <v>95</v>
      </c>
      <c r="H25" s="20"/>
      <c r="I25" s="23"/>
      <c r="J25" s="23">
        <f t="shared" si="1"/>
        <v>0</v>
      </c>
      <c r="K25" s="23">
        <f t="shared" si="2"/>
        <v>0</v>
      </c>
      <c r="L25" s="23">
        <f t="shared" si="3"/>
        <v>0</v>
      </c>
      <c r="M25" s="23">
        <f t="shared" si="4"/>
        <v>0</v>
      </c>
      <c r="N25" s="23">
        <f t="shared" si="5"/>
        <v>0</v>
      </c>
    </row>
    <row r="26" ht="30.75" customHeight="1" spans="1:14">
      <c r="A26" s="16">
        <v>20</v>
      </c>
      <c r="B26" s="21" t="s">
        <v>64</v>
      </c>
      <c r="C26" s="21" t="s">
        <v>65</v>
      </c>
      <c r="D26" s="23" t="s">
        <v>66</v>
      </c>
      <c r="E26" s="23">
        <v>305</v>
      </c>
      <c r="F26" s="19">
        <v>4.2</v>
      </c>
      <c r="G26" s="16">
        <f t="shared" si="0"/>
        <v>1281</v>
      </c>
      <c r="H26" s="20"/>
      <c r="I26" s="23"/>
      <c r="J26" s="23">
        <f t="shared" si="1"/>
        <v>0</v>
      </c>
      <c r="K26" s="23">
        <f t="shared" si="2"/>
        <v>0</v>
      </c>
      <c r="L26" s="23">
        <f t="shared" si="3"/>
        <v>0</v>
      </c>
      <c r="M26" s="23">
        <f t="shared" si="4"/>
        <v>0</v>
      </c>
      <c r="N26" s="23">
        <f t="shared" si="5"/>
        <v>0</v>
      </c>
    </row>
    <row r="27" ht="24" spans="1:14">
      <c r="A27" s="16">
        <v>21</v>
      </c>
      <c r="B27" s="21" t="s">
        <v>67</v>
      </c>
      <c r="C27" s="21" t="s">
        <v>68</v>
      </c>
      <c r="D27" s="23" t="s">
        <v>66</v>
      </c>
      <c r="E27" s="23">
        <v>300</v>
      </c>
      <c r="F27" s="19">
        <v>2.6</v>
      </c>
      <c r="G27" s="16">
        <f t="shared" si="0"/>
        <v>780</v>
      </c>
      <c r="H27" s="20"/>
      <c r="I27" s="23"/>
      <c r="J27" s="23">
        <f t="shared" si="1"/>
        <v>0</v>
      </c>
      <c r="K27" s="23">
        <f t="shared" si="2"/>
        <v>0</v>
      </c>
      <c r="L27" s="23">
        <f t="shared" si="3"/>
        <v>0</v>
      </c>
      <c r="M27" s="23">
        <f t="shared" si="4"/>
        <v>0</v>
      </c>
      <c r="N27" s="23">
        <f t="shared" si="5"/>
        <v>0</v>
      </c>
    </row>
    <row r="28" ht="24" spans="1:14">
      <c r="A28" s="16">
        <v>22</v>
      </c>
      <c r="B28" s="21" t="s">
        <v>69</v>
      </c>
      <c r="C28" s="21" t="s">
        <v>70</v>
      </c>
      <c r="D28" s="23" t="s">
        <v>24</v>
      </c>
      <c r="E28" s="23">
        <v>1</v>
      </c>
      <c r="F28" s="19">
        <v>1230</v>
      </c>
      <c r="G28" s="16">
        <f t="shared" si="0"/>
        <v>1230</v>
      </c>
      <c r="H28" s="20"/>
      <c r="I28" s="23"/>
      <c r="J28" s="23">
        <f t="shared" si="1"/>
        <v>0</v>
      </c>
      <c r="K28" s="23">
        <f t="shared" si="2"/>
        <v>0</v>
      </c>
      <c r="L28" s="23">
        <f t="shared" si="3"/>
        <v>0</v>
      </c>
      <c r="M28" s="23">
        <f t="shared" si="4"/>
        <v>0</v>
      </c>
      <c r="N28" s="23">
        <f t="shared" si="5"/>
        <v>0</v>
      </c>
    </row>
    <row r="29" ht="30" customHeight="1" spans="1:14">
      <c r="A29" s="16">
        <v>23</v>
      </c>
      <c r="B29" s="21" t="s">
        <v>71</v>
      </c>
      <c r="C29" s="21" t="s">
        <v>72</v>
      </c>
      <c r="D29" s="23" t="s">
        <v>73</v>
      </c>
      <c r="E29" s="23">
        <v>35</v>
      </c>
      <c r="F29" s="19">
        <v>45</v>
      </c>
      <c r="G29" s="16">
        <f t="shared" si="0"/>
        <v>1575</v>
      </c>
      <c r="H29" s="20"/>
      <c r="I29" s="23"/>
      <c r="J29" s="23">
        <f t="shared" si="1"/>
        <v>0</v>
      </c>
      <c r="K29" s="23">
        <f t="shared" si="2"/>
        <v>0</v>
      </c>
      <c r="L29" s="23">
        <f t="shared" si="3"/>
        <v>0</v>
      </c>
      <c r="M29" s="23">
        <f t="shared" si="4"/>
        <v>0</v>
      </c>
      <c r="N29" s="23">
        <f t="shared" si="5"/>
        <v>0</v>
      </c>
    </row>
    <row r="30" ht="28.5" customHeight="1" spans="1:14">
      <c r="A30" s="16">
        <v>24</v>
      </c>
      <c r="B30" s="21" t="s">
        <v>74</v>
      </c>
      <c r="C30" s="21" t="s">
        <v>75</v>
      </c>
      <c r="D30" s="23" t="s">
        <v>24</v>
      </c>
      <c r="E30" s="23">
        <v>15</v>
      </c>
      <c r="F30" s="19">
        <v>886</v>
      </c>
      <c r="G30" s="16">
        <f t="shared" si="0"/>
        <v>13290</v>
      </c>
      <c r="H30" s="20"/>
      <c r="I30" s="23"/>
      <c r="J30" s="23">
        <f t="shared" si="1"/>
        <v>0</v>
      </c>
      <c r="K30" s="23">
        <f t="shared" si="2"/>
        <v>0</v>
      </c>
      <c r="L30" s="23">
        <f t="shared" si="3"/>
        <v>0</v>
      </c>
      <c r="M30" s="23">
        <f t="shared" si="4"/>
        <v>0</v>
      </c>
      <c r="N30" s="23">
        <f t="shared" si="5"/>
        <v>0</v>
      </c>
    </row>
    <row r="31" ht="24" spans="1:14">
      <c r="A31" s="16">
        <v>25</v>
      </c>
      <c r="B31" s="21" t="s">
        <v>76</v>
      </c>
      <c r="C31" s="21" t="s">
        <v>77</v>
      </c>
      <c r="D31" s="23" t="s">
        <v>50</v>
      </c>
      <c r="E31" s="23">
        <v>1</v>
      </c>
      <c r="F31" s="19">
        <v>1200</v>
      </c>
      <c r="G31" s="16">
        <f t="shared" si="0"/>
        <v>1200</v>
      </c>
      <c r="H31" s="20"/>
      <c r="I31" s="23"/>
      <c r="J31" s="23">
        <f t="shared" si="1"/>
        <v>0</v>
      </c>
      <c r="K31" s="23">
        <f t="shared" si="2"/>
        <v>0</v>
      </c>
      <c r="L31" s="23">
        <f t="shared" si="3"/>
        <v>0</v>
      </c>
      <c r="M31" s="23">
        <f t="shared" si="4"/>
        <v>0</v>
      </c>
      <c r="N31" s="23">
        <f t="shared" si="5"/>
        <v>0</v>
      </c>
    </row>
    <row r="32" spans="1:14">
      <c r="A32" s="16">
        <v>26</v>
      </c>
      <c r="B32" s="21" t="s">
        <v>78</v>
      </c>
      <c r="C32" s="21" t="s">
        <v>79</v>
      </c>
      <c r="D32" s="23" t="s">
        <v>73</v>
      </c>
      <c r="E32" s="23">
        <v>330</v>
      </c>
      <c r="F32" s="19">
        <v>9</v>
      </c>
      <c r="G32" s="16">
        <f t="shared" si="0"/>
        <v>2970</v>
      </c>
      <c r="H32" s="20"/>
      <c r="I32" s="23"/>
      <c r="J32" s="23">
        <f t="shared" si="1"/>
        <v>0</v>
      </c>
      <c r="K32" s="23">
        <f t="shared" si="2"/>
        <v>0</v>
      </c>
      <c r="L32" s="23">
        <f t="shared" si="3"/>
        <v>0</v>
      </c>
      <c r="M32" s="23">
        <f t="shared" si="4"/>
        <v>0</v>
      </c>
      <c r="N32" s="23">
        <f t="shared" si="5"/>
        <v>0</v>
      </c>
    </row>
    <row r="33" spans="1:14">
      <c r="A33" s="16">
        <v>27</v>
      </c>
      <c r="B33" s="21" t="s">
        <v>80</v>
      </c>
      <c r="C33" s="21" t="s">
        <v>81</v>
      </c>
      <c r="D33" s="23" t="s">
        <v>73</v>
      </c>
      <c r="E33" s="23">
        <v>52</v>
      </c>
      <c r="F33" s="19">
        <v>35</v>
      </c>
      <c r="G33" s="16">
        <f t="shared" si="0"/>
        <v>1820</v>
      </c>
      <c r="H33" s="20"/>
      <c r="I33" s="23"/>
      <c r="J33" s="23">
        <f t="shared" si="1"/>
        <v>0</v>
      </c>
      <c r="K33" s="23">
        <f t="shared" si="2"/>
        <v>0</v>
      </c>
      <c r="L33" s="23">
        <f t="shared" si="3"/>
        <v>0</v>
      </c>
      <c r="M33" s="23">
        <f t="shared" si="4"/>
        <v>0</v>
      </c>
      <c r="N33" s="23">
        <f t="shared" si="5"/>
        <v>0</v>
      </c>
    </row>
    <row r="34" spans="1:14">
      <c r="A34" s="16">
        <v>28</v>
      </c>
      <c r="B34" s="21" t="s">
        <v>82</v>
      </c>
      <c r="C34" s="21" t="s">
        <v>83</v>
      </c>
      <c r="D34" s="23" t="s">
        <v>24</v>
      </c>
      <c r="E34" s="23">
        <v>1</v>
      </c>
      <c r="F34" s="19">
        <v>280</v>
      </c>
      <c r="G34" s="16">
        <f t="shared" si="0"/>
        <v>280</v>
      </c>
      <c r="H34" s="20"/>
      <c r="I34" s="23"/>
      <c r="J34" s="23">
        <f t="shared" si="1"/>
        <v>0</v>
      </c>
      <c r="K34" s="23">
        <f t="shared" si="2"/>
        <v>0</v>
      </c>
      <c r="L34" s="23">
        <f t="shared" si="3"/>
        <v>0</v>
      </c>
      <c r="M34" s="23">
        <f t="shared" si="4"/>
        <v>0</v>
      </c>
      <c r="N34" s="23">
        <f t="shared" si="5"/>
        <v>0</v>
      </c>
    </row>
    <row r="35" ht="24" spans="1:14">
      <c r="A35" s="16">
        <v>29</v>
      </c>
      <c r="B35" s="21" t="s">
        <v>84</v>
      </c>
      <c r="C35" s="21" t="s">
        <v>85</v>
      </c>
      <c r="D35" s="23" t="s">
        <v>24</v>
      </c>
      <c r="E35" s="23">
        <v>2</v>
      </c>
      <c r="F35" s="19">
        <v>650</v>
      </c>
      <c r="G35" s="16">
        <f t="shared" si="0"/>
        <v>1300</v>
      </c>
      <c r="H35" s="20"/>
      <c r="I35" s="23"/>
      <c r="J35" s="23">
        <f t="shared" si="1"/>
        <v>0</v>
      </c>
      <c r="K35" s="23">
        <f t="shared" si="2"/>
        <v>0</v>
      </c>
      <c r="L35" s="23">
        <f t="shared" si="3"/>
        <v>0</v>
      </c>
      <c r="M35" s="23">
        <f t="shared" si="4"/>
        <v>0</v>
      </c>
      <c r="N35" s="23">
        <f t="shared" si="5"/>
        <v>0</v>
      </c>
    </row>
    <row r="36" spans="1:14">
      <c r="A36" s="16">
        <v>30</v>
      </c>
      <c r="B36" s="28" t="s">
        <v>86</v>
      </c>
      <c r="C36" s="25" t="s">
        <v>87</v>
      </c>
      <c r="D36" s="26" t="s">
        <v>50</v>
      </c>
      <c r="E36" s="29">
        <v>2</v>
      </c>
      <c r="F36" s="19">
        <v>180</v>
      </c>
      <c r="G36" s="16">
        <f t="shared" si="0"/>
        <v>360</v>
      </c>
      <c r="H36" s="20"/>
      <c r="I36" s="23"/>
      <c r="J36" s="23">
        <f t="shared" si="1"/>
        <v>0</v>
      </c>
      <c r="K36" s="23">
        <f t="shared" si="2"/>
        <v>0</v>
      </c>
      <c r="L36" s="23">
        <f t="shared" si="3"/>
        <v>0</v>
      </c>
      <c r="M36" s="23">
        <f t="shared" si="4"/>
        <v>0</v>
      </c>
      <c r="N36" s="23">
        <f t="shared" si="5"/>
        <v>0</v>
      </c>
    </row>
    <row r="37" s="1" customFormat="1" ht="81" customHeight="1" spans="1:14">
      <c r="A37" s="16">
        <v>31</v>
      </c>
      <c r="B37" s="21" t="s">
        <v>88</v>
      </c>
      <c r="C37" s="25" t="s">
        <v>89</v>
      </c>
      <c r="D37" s="23" t="s">
        <v>27</v>
      </c>
      <c r="E37" s="23">
        <v>1</v>
      </c>
      <c r="F37" s="30">
        <v>3500</v>
      </c>
      <c r="G37" s="23">
        <f t="shared" ref="G37:G71" si="6">E37*F37</f>
        <v>3500</v>
      </c>
      <c r="H37" s="20"/>
      <c r="I37" s="23"/>
      <c r="J37" s="23">
        <f t="shared" si="1"/>
        <v>0</v>
      </c>
      <c r="K37" s="23">
        <f t="shared" si="2"/>
        <v>0</v>
      </c>
      <c r="L37" s="23">
        <f t="shared" si="3"/>
        <v>0</v>
      </c>
      <c r="M37" s="23">
        <f t="shared" si="4"/>
        <v>0</v>
      </c>
      <c r="N37" s="23">
        <f t="shared" si="5"/>
        <v>0</v>
      </c>
    </row>
    <row r="38" ht="24.75" customHeight="1" spans="1:14">
      <c r="A38" s="16">
        <v>32</v>
      </c>
      <c r="B38" s="21" t="s">
        <v>90</v>
      </c>
      <c r="C38" s="25" t="s">
        <v>91</v>
      </c>
      <c r="D38" s="23" t="s">
        <v>47</v>
      </c>
      <c r="E38" s="23">
        <v>15</v>
      </c>
      <c r="F38" s="19">
        <v>170</v>
      </c>
      <c r="G38" s="16">
        <f t="shared" si="6"/>
        <v>2550</v>
      </c>
      <c r="H38" s="20"/>
      <c r="I38" s="23"/>
      <c r="J38" s="23">
        <f t="shared" si="1"/>
        <v>0</v>
      </c>
      <c r="K38" s="23">
        <f t="shared" si="2"/>
        <v>0</v>
      </c>
      <c r="L38" s="23">
        <f t="shared" si="3"/>
        <v>0</v>
      </c>
      <c r="M38" s="23">
        <f t="shared" si="4"/>
        <v>0</v>
      </c>
      <c r="N38" s="23">
        <f t="shared" si="5"/>
        <v>0</v>
      </c>
    </row>
    <row r="39" ht="81" customHeight="1" spans="1:14">
      <c r="A39" s="16">
        <v>33</v>
      </c>
      <c r="B39" s="21" t="s">
        <v>92</v>
      </c>
      <c r="C39" s="25" t="s">
        <v>89</v>
      </c>
      <c r="D39" s="23" t="s">
        <v>27</v>
      </c>
      <c r="E39" s="23">
        <v>1</v>
      </c>
      <c r="F39" s="19">
        <v>3500</v>
      </c>
      <c r="G39" s="16">
        <f t="shared" si="6"/>
        <v>3500</v>
      </c>
      <c r="H39" s="20"/>
      <c r="I39" s="23"/>
      <c r="J39" s="23">
        <f t="shared" si="1"/>
        <v>0</v>
      </c>
      <c r="K39" s="23">
        <f t="shared" si="2"/>
        <v>0</v>
      </c>
      <c r="L39" s="23">
        <f t="shared" si="3"/>
        <v>0</v>
      </c>
      <c r="M39" s="23">
        <f t="shared" si="4"/>
        <v>0</v>
      </c>
      <c r="N39" s="23">
        <f t="shared" si="5"/>
        <v>0</v>
      </c>
    </row>
    <row r="40" ht="107.25" customHeight="1" spans="1:14">
      <c r="A40" s="16">
        <v>34</v>
      </c>
      <c r="B40" s="21" t="s">
        <v>93</v>
      </c>
      <c r="C40" s="22" t="s">
        <v>94</v>
      </c>
      <c r="D40" s="23" t="s">
        <v>27</v>
      </c>
      <c r="E40" s="23">
        <v>1</v>
      </c>
      <c r="F40" s="19">
        <v>15000</v>
      </c>
      <c r="G40" s="16">
        <f t="shared" si="6"/>
        <v>15000</v>
      </c>
      <c r="H40" s="20"/>
      <c r="I40" s="23"/>
      <c r="J40" s="23">
        <f t="shared" ref="J40:J71" si="7">(H40+I40)*0%</f>
        <v>0</v>
      </c>
      <c r="K40" s="23">
        <f t="shared" ref="K40:K71" si="8">H40+I40+J40</f>
        <v>0</v>
      </c>
      <c r="L40" s="23">
        <f t="shared" ref="L40:L71" si="9">K40*0.09</f>
        <v>0</v>
      </c>
      <c r="M40" s="23">
        <f t="shared" ref="M40:M71" si="10">K40+L40</f>
        <v>0</v>
      </c>
      <c r="N40" s="23">
        <f t="shared" ref="N40:N71" si="11">E40*M40</f>
        <v>0</v>
      </c>
    </row>
    <row r="41" ht="81" customHeight="1" spans="1:14">
      <c r="A41" s="16">
        <v>35</v>
      </c>
      <c r="B41" s="21" t="s">
        <v>95</v>
      </c>
      <c r="C41" s="25" t="s">
        <v>96</v>
      </c>
      <c r="D41" s="23" t="s">
        <v>27</v>
      </c>
      <c r="E41" s="23">
        <v>2</v>
      </c>
      <c r="F41" s="19">
        <v>2300</v>
      </c>
      <c r="G41" s="16">
        <f t="shared" si="6"/>
        <v>4600</v>
      </c>
      <c r="H41" s="20"/>
      <c r="I41" s="23"/>
      <c r="J41" s="23">
        <f t="shared" si="7"/>
        <v>0</v>
      </c>
      <c r="K41" s="23">
        <f t="shared" si="8"/>
        <v>0</v>
      </c>
      <c r="L41" s="23">
        <f t="shared" si="9"/>
        <v>0</v>
      </c>
      <c r="M41" s="23">
        <f t="shared" si="10"/>
        <v>0</v>
      </c>
      <c r="N41" s="23">
        <f t="shared" si="11"/>
        <v>0</v>
      </c>
    </row>
    <row r="42" ht="209.25" customHeight="1" spans="1:14">
      <c r="A42" s="16">
        <v>36</v>
      </c>
      <c r="B42" s="31" t="s">
        <v>97</v>
      </c>
      <c r="C42" s="32" t="s">
        <v>98</v>
      </c>
      <c r="D42" s="33" t="s">
        <v>27</v>
      </c>
      <c r="E42" s="33">
        <v>1</v>
      </c>
      <c r="F42" s="19">
        <v>12000</v>
      </c>
      <c r="G42" s="16">
        <f t="shared" si="6"/>
        <v>12000</v>
      </c>
      <c r="H42" s="20"/>
      <c r="I42" s="23"/>
      <c r="J42" s="23">
        <f t="shared" si="7"/>
        <v>0</v>
      </c>
      <c r="K42" s="23">
        <f t="shared" si="8"/>
        <v>0</v>
      </c>
      <c r="L42" s="23">
        <f t="shared" si="9"/>
        <v>0</v>
      </c>
      <c r="M42" s="23">
        <f t="shared" si="10"/>
        <v>0</v>
      </c>
      <c r="N42" s="23">
        <f t="shared" si="11"/>
        <v>0</v>
      </c>
    </row>
    <row r="43" ht="150" customHeight="1" spans="1:14">
      <c r="A43" s="16">
        <v>37</v>
      </c>
      <c r="B43" s="34" t="s">
        <v>99</v>
      </c>
      <c r="C43" s="32" t="s">
        <v>100</v>
      </c>
      <c r="D43" s="33" t="s">
        <v>27</v>
      </c>
      <c r="E43" s="33">
        <v>1</v>
      </c>
      <c r="F43" s="19">
        <v>450</v>
      </c>
      <c r="G43" s="16">
        <f t="shared" si="6"/>
        <v>450</v>
      </c>
      <c r="H43" s="20"/>
      <c r="I43" s="23"/>
      <c r="J43" s="23">
        <f t="shared" si="7"/>
        <v>0</v>
      </c>
      <c r="K43" s="23">
        <f t="shared" si="8"/>
        <v>0</v>
      </c>
      <c r="L43" s="23">
        <f t="shared" si="9"/>
        <v>0</v>
      </c>
      <c r="M43" s="23">
        <f t="shared" si="10"/>
        <v>0</v>
      </c>
      <c r="N43" s="23">
        <f t="shared" si="11"/>
        <v>0</v>
      </c>
    </row>
    <row r="44" ht="111" customHeight="1" spans="1:14">
      <c r="A44" s="16">
        <v>38</v>
      </c>
      <c r="B44" s="31" t="s">
        <v>101</v>
      </c>
      <c r="C44" s="32" t="s">
        <v>102</v>
      </c>
      <c r="D44" s="33" t="s">
        <v>27</v>
      </c>
      <c r="E44" s="33">
        <v>1</v>
      </c>
      <c r="F44" s="19">
        <v>1650</v>
      </c>
      <c r="G44" s="16">
        <f t="shared" si="6"/>
        <v>1650</v>
      </c>
      <c r="H44" s="20"/>
      <c r="I44" s="23"/>
      <c r="J44" s="23">
        <f t="shared" si="7"/>
        <v>0</v>
      </c>
      <c r="K44" s="23">
        <f t="shared" si="8"/>
        <v>0</v>
      </c>
      <c r="L44" s="23">
        <f t="shared" si="9"/>
        <v>0</v>
      </c>
      <c r="M44" s="23">
        <f t="shared" si="10"/>
        <v>0</v>
      </c>
      <c r="N44" s="23">
        <f t="shared" si="11"/>
        <v>0</v>
      </c>
    </row>
    <row r="45" ht="150.75" customHeight="1" spans="1:14">
      <c r="A45" s="16">
        <v>39</v>
      </c>
      <c r="B45" s="35" t="s">
        <v>103</v>
      </c>
      <c r="C45" s="32" t="s">
        <v>104</v>
      </c>
      <c r="D45" s="33" t="s">
        <v>27</v>
      </c>
      <c r="E45" s="33">
        <v>1</v>
      </c>
      <c r="F45" s="19">
        <v>650</v>
      </c>
      <c r="G45" s="16">
        <f t="shared" si="6"/>
        <v>650</v>
      </c>
      <c r="H45" s="20"/>
      <c r="I45" s="23"/>
      <c r="J45" s="23">
        <f t="shared" si="7"/>
        <v>0</v>
      </c>
      <c r="K45" s="23">
        <f t="shared" si="8"/>
        <v>0</v>
      </c>
      <c r="L45" s="23">
        <f t="shared" si="9"/>
        <v>0</v>
      </c>
      <c r="M45" s="23">
        <f t="shared" si="10"/>
        <v>0</v>
      </c>
      <c r="N45" s="23">
        <f t="shared" si="11"/>
        <v>0</v>
      </c>
    </row>
    <row r="46" ht="81.75" customHeight="1" spans="1:14">
      <c r="A46" s="16">
        <v>40</v>
      </c>
      <c r="B46" s="35" t="s">
        <v>105</v>
      </c>
      <c r="C46" s="32" t="s">
        <v>106</v>
      </c>
      <c r="D46" s="33" t="s">
        <v>27</v>
      </c>
      <c r="E46" s="33">
        <v>1</v>
      </c>
      <c r="F46" s="19">
        <v>400</v>
      </c>
      <c r="G46" s="16">
        <f t="shared" si="6"/>
        <v>400</v>
      </c>
      <c r="H46" s="20"/>
      <c r="I46" s="23"/>
      <c r="J46" s="23">
        <f t="shared" si="7"/>
        <v>0</v>
      </c>
      <c r="K46" s="23">
        <f t="shared" si="8"/>
        <v>0</v>
      </c>
      <c r="L46" s="23">
        <f t="shared" si="9"/>
        <v>0</v>
      </c>
      <c r="M46" s="23">
        <f t="shared" si="10"/>
        <v>0</v>
      </c>
      <c r="N46" s="23">
        <f t="shared" si="11"/>
        <v>0</v>
      </c>
    </row>
    <row r="47" spans="1:14">
      <c r="A47" s="16">
        <v>41</v>
      </c>
      <c r="B47" s="35" t="s">
        <v>107</v>
      </c>
      <c r="C47" s="36" t="s">
        <v>108</v>
      </c>
      <c r="D47" s="33" t="s">
        <v>50</v>
      </c>
      <c r="E47" s="33">
        <v>1</v>
      </c>
      <c r="F47" s="19">
        <v>125</v>
      </c>
      <c r="G47" s="16">
        <f t="shared" si="6"/>
        <v>125</v>
      </c>
      <c r="H47" s="20"/>
      <c r="I47" s="23"/>
      <c r="J47" s="23">
        <f t="shared" si="7"/>
        <v>0</v>
      </c>
      <c r="K47" s="23">
        <f t="shared" si="8"/>
        <v>0</v>
      </c>
      <c r="L47" s="23">
        <f t="shared" si="9"/>
        <v>0</v>
      </c>
      <c r="M47" s="23">
        <f t="shared" si="10"/>
        <v>0</v>
      </c>
      <c r="N47" s="23">
        <f t="shared" si="11"/>
        <v>0</v>
      </c>
    </row>
    <row r="48" ht="186" customHeight="1" spans="1:14">
      <c r="A48" s="16">
        <v>42</v>
      </c>
      <c r="B48" s="35" t="s">
        <v>109</v>
      </c>
      <c r="C48" s="32" t="s">
        <v>110</v>
      </c>
      <c r="D48" s="33" t="s">
        <v>27</v>
      </c>
      <c r="E48" s="33">
        <v>1</v>
      </c>
      <c r="F48" s="19">
        <v>1250</v>
      </c>
      <c r="G48" s="16">
        <f t="shared" si="6"/>
        <v>1250</v>
      </c>
      <c r="H48" s="20"/>
      <c r="I48" s="23"/>
      <c r="J48" s="23">
        <f t="shared" si="7"/>
        <v>0</v>
      </c>
      <c r="K48" s="23">
        <f t="shared" si="8"/>
        <v>0</v>
      </c>
      <c r="L48" s="23">
        <f t="shared" si="9"/>
        <v>0</v>
      </c>
      <c r="M48" s="23">
        <f t="shared" si="10"/>
        <v>0</v>
      </c>
      <c r="N48" s="23">
        <f t="shared" si="11"/>
        <v>0</v>
      </c>
    </row>
    <row r="49" ht="229.5" customHeight="1" spans="1:14">
      <c r="A49" s="16">
        <v>43</v>
      </c>
      <c r="B49" s="31" t="s">
        <v>111</v>
      </c>
      <c r="C49" s="32" t="s">
        <v>112</v>
      </c>
      <c r="D49" s="33" t="s">
        <v>27</v>
      </c>
      <c r="E49" s="33">
        <v>2</v>
      </c>
      <c r="F49" s="19">
        <v>2500</v>
      </c>
      <c r="G49" s="16">
        <f t="shared" si="6"/>
        <v>5000</v>
      </c>
      <c r="H49" s="20"/>
      <c r="I49" s="23"/>
      <c r="J49" s="23">
        <f t="shared" si="7"/>
        <v>0</v>
      </c>
      <c r="K49" s="23">
        <f t="shared" si="8"/>
        <v>0</v>
      </c>
      <c r="L49" s="23">
        <f t="shared" si="9"/>
        <v>0</v>
      </c>
      <c r="M49" s="23">
        <f t="shared" si="10"/>
        <v>0</v>
      </c>
      <c r="N49" s="23">
        <f t="shared" si="11"/>
        <v>0</v>
      </c>
    </row>
    <row r="50" ht="241.5" customHeight="1" spans="1:14">
      <c r="A50" s="16">
        <v>44</v>
      </c>
      <c r="B50" s="34" t="s">
        <v>113</v>
      </c>
      <c r="C50" s="32" t="s">
        <v>114</v>
      </c>
      <c r="D50" s="33" t="s">
        <v>115</v>
      </c>
      <c r="E50" s="33">
        <v>36</v>
      </c>
      <c r="F50" s="19">
        <v>240</v>
      </c>
      <c r="G50" s="16">
        <f t="shared" si="6"/>
        <v>8640</v>
      </c>
      <c r="H50" s="20"/>
      <c r="I50" s="23"/>
      <c r="J50" s="23">
        <f t="shared" si="7"/>
        <v>0</v>
      </c>
      <c r="K50" s="23">
        <f t="shared" si="8"/>
        <v>0</v>
      </c>
      <c r="L50" s="23">
        <f t="shared" si="9"/>
        <v>0</v>
      </c>
      <c r="M50" s="23">
        <f t="shared" si="10"/>
        <v>0</v>
      </c>
      <c r="N50" s="23">
        <f t="shared" si="11"/>
        <v>0</v>
      </c>
    </row>
    <row r="51" ht="211.5" customHeight="1" spans="1:14">
      <c r="A51" s="16">
        <v>45</v>
      </c>
      <c r="B51" s="34" t="s">
        <v>116</v>
      </c>
      <c r="C51" s="32" t="s">
        <v>117</v>
      </c>
      <c r="D51" s="33" t="s">
        <v>24</v>
      </c>
      <c r="E51" s="33">
        <v>1</v>
      </c>
      <c r="F51" s="19">
        <v>1942</v>
      </c>
      <c r="G51" s="16">
        <f t="shared" si="6"/>
        <v>1942</v>
      </c>
      <c r="H51" s="20"/>
      <c r="I51" s="23"/>
      <c r="J51" s="23">
        <f t="shared" si="7"/>
        <v>0</v>
      </c>
      <c r="K51" s="23">
        <f t="shared" si="8"/>
        <v>0</v>
      </c>
      <c r="L51" s="23">
        <f t="shared" si="9"/>
        <v>0</v>
      </c>
      <c r="M51" s="23">
        <f t="shared" si="10"/>
        <v>0</v>
      </c>
      <c r="N51" s="23">
        <f t="shared" si="11"/>
        <v>0</v>
      </c>
    </row>
    <row r="52" ht="51.75" customHeight="1" spans="1:14">
      <c r="A52" s="16">
        <v>46</v>
      </c>
      <c r="B52" s="34" t="s">
        <v>118</v>
      </c>
      <c r="C52" s="32" t="s">
        <v>119</v>
      </c>
      <c r="D52" s="37" t="s">
        <v>24</v>
      </c>
      <c r="E52" s="38">
        <v>1</v>
      </c>
      <c r="F52" s="19">
        <v>320</v>
      </c>
      <c r="G52" s="16">
        <f t="shared" si="6"/>
        <v>320</v>
      </c>
      <c r="H52" s="20"/>
      <c r="I52" s="23"/>
      <c r="J52" s="23">
        <f t="shared" si="7"/>
        <v>0</v>
      </c>
      <c r="K52" s="23">
        <f t="shared" si="8"/>
        <v>0</v>
      </c>
      <c r="L52" s="23">
        <f t="shared" si="9"/>
        <v>0</v>
      </c>
      <c r="M52" s="23">
        <f t="shared" si="10"/>
        <v>0</v>
      </c>
      <c r="N52" s="23">
        <f t="shared" si="11"/>
        <v>0</v>
      </c>
    </row>
    <row r="53" ht="37.5" customHeight="1" spans="1:14">
      <c r="A53" s="16">
        <v>47</v>
      </c>
      <c r="B53" s="34" t="s">
        <v>120</v>
      </c>
      <c r="C53" s="32" t="s">
        <v>121</v>
      </c>
      <c r="D53" s="37" t="s">
        <v>24</v>
      </c>
      <c r="E53" s="38">
        <v>1</v>
      </c>
      <c r="F53" s="19">
        <v>100</v>
      </c>
      <c r="G53" s="16">
        <f t="shared" si="6"/>
        <v>100</v>
      </c>
      <c r="H53" s="20"/>
      <c r="I53" s="23"/>
      <c r="J53" s="23">
        <f t="shared" si="7"/>
        <v>0</v>
      </c>
      <c r="K53" s="23">
        <f t="shared" si="8"/>
        <v>0</v>
      </c>
      <c r="L53" s="23">
        <f t="shared" si="9"/>
        <v>0</v>
      </c>
      <c r="M53" s="23">
        <f t="shared" si="10"/>
        <v>0</v>
      </c>
      <c r="N53" s="23">
        <f t="shared" si="11"/>
        <v>0</v>
      </c>
    </row>
    <row r="54" ht="36" customHeight="1" spans="1:14">
      <c r="A54" s="16">
        <v>48</v>
      </c>
      <c r="B54" s="34" t="s">
        <v>122</v>
      </c>
      <c r="C54" s="32" t="s">
        <v>123</v>
      </c>
      <c r="D54" s="37" t="s">
        <v>24</v>
      </c>
      <c r="E54" s="38">
        <v>1</v>
      </c>
      <c r="F54" s="19">
        <v>208</v>
      </c>
      <c r="G54" s="16">
        <f t="shared" si="6"/>
        <v>208</v>
      </c>
      <c r="H54" s="20"/>
      <c r="I54" s="23"/>
      <c r="J54" s="23">
        <f t="shared" si="7"/>
        <v>0</v>
      </c>
      <c r="K54" s="23">
        <f t="shared" si="8"/>
        <v>0</v>
      </c>
      <c r="L54" s="23">
        <f t="shared" si="9"/>
        <v>0</v>
      </c>
      <c r="M54" s="23">
        <f t="shared" si="10"/>
        <v>0</v>
      </c>
      <c r="N54" s="23">
        <f t="shared" si="11"/>
        <v>0</v>
      </c>
    </row>
    <row r="55" ht="50.25" customHeight="1" spans="1:14">
      <c r="A55" s="16">
        <v>49</v>
      </c>
      <c r="B55" s="34" t="s">
        <v>124</v>
      </c>
      <c r="C55" s="32" t="s">
        <v>125</v>
      </c>
      <c r="D55" s="33" t="s">
        <v>24</v>
      </c>
      <c r="E55" s="33">
        <v>1</v>
      </c>
      <c r="F55" s="19">
        <v>16</v>
      </c>
      <c r="G55" s="16">
        <f t="shared" si="6"/>
        <v>16</v>
      </c>
      <c r="H55" s="20"/>
      <c r="I55" s="23"/>
      <c r="J55" s="23">
        <f t="shared" si="7"/>
        <v>0</v>
      </c>
      <c r="K55" s="23">
        <f t="shared" si="8"/>
        <v>0</v>
      </c>
      <c r="L55" s="23">
        <f t="shared" si="9"/>
        <v>0</v>
      </c>
      <c r="M55" s="23">
        <f t="shared" si="10"/>
        <v>0</v>
      </c>
      <c r="N55" s="23">
        <f t="shared" si="11"/>
        <v>0</v>
      </c>
    </row>
    <row r="56" ht="48" spans="1:14">
      <c r="A56" s="16">
        <v>50</v>
      </c>
      <c r="B56" s="35" t="s">
        <v>126</v>
      </c>
      <c r="C56" s="32" t="s">
        <v>127</v>
      </c>
      <c r="D56" s="33" t="s">
        <v>66</v>
      </c>
      <c r="E56" s="33">
        <v>1948.1</v>
      </c>
      <c r="F56" s="19">
        <v>6.2</v>
      </c>
      <c r="G56" s="16">
        <f t="shared" si="6"/>
        <v>12078.22</v>
      </c>
      <c r="H56" s="20"/>
      <c r="I56" s="23"/>
      <c r="J56" s="23">
        <f t="shared" si="7"/>
        <v>0</v>
      </c>
      <c r="K56" s="23">
        <f t="shared" si="8"/>
        <v>0</v>
      </c>
      <c r="L56" s="23">
        <f t="shared" si="9"/>
        <v>0</v>
      </c>
      <c r="M56" s="23">
        <f t="shared" si="10"/>
        <v>0</v>
      </c>
      <c r="N56" s="23">
        <f t="shared" si="11"/>
        <v>0</v>
      </c>
    </row>
    <row r="57" ht="99.75" customHeight="1" spans="1:14">
      <c r="A57" s="16">
        <v>51</v>
      </c>
      <c r="B57" s="35" t="s">
        <v>128</v>
      </c>
      <c r="C57" s="32" t="s">
        <v>129</v>
      </c>
      <c r="D57" s="37" t="s">
        <v>24</v>
      </c>
      <c r="E57" s="38">
        <v>1</v>
      </c>
      <c r="F57" s="19">
        <v>140</v>
      </c>
      <c r="G57" s="16">
        <f t="shared" si="6"/>
        <v>140</v>
      </c>
      <c r="H57" s="20"/>
      <c r="I57" s="23"/>
      <c r="J57" s="23">
        <f t="shared" si="7"/>
        <v>0</v>
      </c>
      <c r="K57" s="23">
        <f t="shared" si="8"/>
        <v>0</v>
      </c>
      <c r="L57" s="23">
        <f t="shared" si="9"/>
        <v>0</v>
      </c>
      <c r="M57" s="23">
        <f t="shared" si="10"/>
        <v>0</v>
      </c>
      <c r="N57" s="23">
        <f t="shared" si="11"/>
        <v>0</v>
      </c>
    </row>
    <row r="58" ht="48" spans="1:14">
      <c r="A58" s="16">
        <v>52</v>
      </c>
      <c r="B58" s="35" t="s">
        <v>130</v>
      </c>
      <c r="C58" s="32" t="s">
        <v>131</v>
      </c>
      <c r="D58" s="33" t="s">
        <v>66</v>
      </c>
      <c r="E58" s="33">
        <v>1000</v>
      </c>
      <c r="F58" s="19">
        <v>5.5</v>
      </c>
      <c r="G58" s="16">
        <f t="shared" si="6"/>
        <v>5500</v>
      </c>
      <c r="H58" s="20"/>
      <c r="I58" s="23"/>
      <c r="J58" s="23">
        <f t="shared" si="7"/>
        <v>0</v>
      </c>
      <c r="K58" s="23">
        <f t="shared" si="8"/>
        <v>0</v>
      </c>
      <c r="L58" s="23">
        <f t="shared" si="9"/>
        <v>0</v>
      </c>
      <c r="M58" s="23">
        <f t="shared" si="10"/>
        <v>0</v>
      </c>
      <c r="N58" s="23">
        <f t="shared" si="11"/>
        <v>0</v>
      </c>
    </row>
    <row r="59" ht="48" spans="1:14">
      <c r="A59" s="16">
        <v>53</v>
      </c>
      <c r="B59" s="35" t="s">
        <v>132</v>
      </c>
      <c r="C59" s="32" t="s">
        <v>133</v>
      </c>
      <c r="D59" s="33" t="s">
        <v>66</v>
      </c>
      <c r="E59" s="33">
        <v>1900</v>
      </c>
      <c r="F59" s="19">
        <v>3.1</v>
      </c>
      <c r="G59" s="16">
        <f t="shared" si="6"/>
        <v>5890</v>
      </c>
      <c r="H59" s="20"/>
      <c r="I59" s="23"/>
      <c r="J59" s="23">
        <f t="shared" si="7"/>
        <v>0</v>
      </c>
      <c r="K59" s="23">
        <f t="shared" si="8"/>
        <v>0</v>
      </c>
      <c r="L59" s="23">
        <f t="shared" si="9"/>
        <v>0</v>
      </c>
      <c r="M59" s="23">
        <f t="shared" si="10"/>
        <v>0</v>
      </c>
      <c r="N59" s="23">
        <f t="shared" si="11"/>
        <v>0</v>
      </c>
    </row>
    <row r="60" ht="48" spans="1:14">
      <c r="A60" s="16">
        <v>54</v>
      </c>
      <c r="B60" s="34" t="s">
        <v>134</v>
      </c>
      <c r="C60" s="32" t="s">
        <v>135</v>
      </c>
      <c r="D60" s="33" t="s">
        <v>66</v>
      </c>
      <c r="E60" s="33">
        <v>1948.1</v>
      </c>
      <c r="F60" s="19">
        <v>8.15</v>
      </c>
      <c r="G60" s="16">
        <f t="shared" si="6"/>
        <v>15877.015</v>
      </c>
      <c r="H60" s="20"/>
      <c r="I60" s="23"/>
      <c r="J60" s="23">
        <f t="shared" si="7"/>
        <v>0</v>
      </c>
      <c r="K60" s="23">
        <f t="shared" si="8"/>
        <v>0</v>
      </c>
      <c r="L60" s="23">
        <f t="shared" si="9"/>
        <v>0</v>
      </c>
      <c r="M60" s="23">
        <f t="shared" si="10"/>
        <v>0</v>
      </c>
      <c r="N60" s="23">
        <f t="shared" si="11"/>
        <v>0</v>
      </c>
    </row>
    <row r="61" ht="91.5" customHeight="1" spans="1:14">
      <c r="A61" s="16">
        <v>55</v>
      </c>
      <c r="B61" s="35" t="s">
        <v>136</v>
      </c>
      <c r="C61" s="32" t="s">
        <v>137</v>
      </c>
      <c r="D61" s="33" t="s">
        <v>66</v>
      </c>
      <c r="E61" s="33">
        <v>150</v>
      </c>
      <c r="F61" s="19">
        <v>20</v>
      </c>
      <c r="G61" s="16">
        <f t="shared" si="6"/>
        <v>3000</v>
      </c>
      <c r="H61" s="20"/>
      <c r="I61" s="23"/>
      <c r="J61" s="23">
        <f t="shared" si="7"/>
        <v>0</v>
      </c>
      <c r="K61" s="23">
        <f t="shared" si="8"/>
        <v>0</v>
      </c>
      <c r="L61" s="23">
        <f t="shared" si="9"/>
        <v>0</v>
      </c>
      <c r="M61" s="23">
        <f t="shared" si="10"/>
        <v>0</v>
      </c>
      <c r="N61" s="23">
        <f t="shared" si="11"/>
        <v>0</v>
      </c>
    </row>
    <row r="62" ht="90.75" customHeight="1" spans="1:14">
      <c r="A62" s="16">
        <v>56</v>
      </c>
      <c r="B62" s="35" t="s">
        <v>138</v>
      </c>
      <c r="C62" s="32" t="s">
        <v>139</v>
      </c>
      <c r="D62" s="33" t="s">
        <v>66</v>
      </c>
      <c r="E62" s="33">
        <v>85</v>
      </c>
      <c r="F62" s="19">
        <v>41</v>
      </c>
      <c r="G62" s="16">
        <f t="shared" si="6"/>
        <v>3485</v>
      </c>
      <c r="H62" s="20"/>
      <c r="I62" s="23"/>
      <c r="J62" s="23">
        <f t="shared" si="7"/>
        <v>0</v>
      </c>
      <c r="K62" s="23">
        <f t="shared" si="8"/>
        <v>0</v>
      </c>
      <c r="L62" s="23">
        <f t="shared" si="9"/>
        <v>0</v>
      </c>
      <c r="M62" s="23">
        <f t="shared" si="10"/>
        <v>0</v>
      </c>
      <c r="N62" s="23">
        <f t="shared" si="11"/>
        <v>0</v>
      </c>
    </row>
    <row r="63" ht="97.5" customHeight="1" spans="1:14">
      <c r="A63" s="16">
        <v>57</v>
      </c>
      <c r="B63" s="17" t="s">
        <v>140</v>
      </c>
      <c r="C63" s="17" t="s">
        <v>141</v>
      </c>
      <c r="D63" s="16" t="s">
        <v>66</v>
      </c>
      <c r="E63" s="16">
        <f>1771*1.1</f>
        <v>1948.1</v>
      </c>
      <c r="F63" s="19">
        <v>19.59</v>
      </c>
      <c r="G63" s="16">
        <f t="shared" si="6"/>
        <v>38163.279</v>
      </c>
      <c r="H63" s="20"/>
      <c r="I63" s="23"/>
      <c r="J63" s="23">
        <f t="shared" si="7"/>
        <v>0</v>
      </c>
      <c r="K63" s="23">
        <f t="shared" si="8"/>
        <v>0</v>
      </c>
      <c r="L63" s="23">
        <f t="shared" si="9"/>
        <v>0</v>
      </c>
      <c r="M63" s="23">
        <f t="shared" si="10"/>
        <v>0</v>
      </c>
      <c r="N63" s="23">
        <f t="shared" si="11"/>
        <v>0</v>
      </c>
    </row>
    <row r="64" ht="99" customHeight="1" spans="1:14">
      <c r="A64" s="16">
        <v>58</v>
      </c>
      <c r="B64" s="17" t="s">
        <v>142</v>
      </c>
      <c r="C64" s="17" t="s">
        <v>143</v>
      </c>
      <c r="D64" s="16" t="s">
        <v>66</v>
      </c>
      <c r="E64" s="16">
        <v>1948.1</v>
      </c>
      <c r="F64" s="19">
        <v>25.17</v>
      </c>
      <c r="G64" s="16">
        <f t="shared" si="6"/>
        <v>49033.677</v>
      </c>
      <c r="H64" s="20"/>
      <c r="I64" s="23"/>
      <c r="J64" s="23">
        <f t="shared" si="7"/>
        <v>0</v>
      </c>
      <c r="K64" s="23">
        <f t="shared" si="8"/>
        <v>0</v>
      </c>
      <c r="L64" s="23">
        <f t="shared" si="9"/>
        <v>0</v>
      </c>
      <c r="M64" s="23">
        <f t="shared" si="10"/>
        <v>0</v>
      </c>
      <c r="N64" s="23">
        <f t="shared" si="11"/>
        <v>0</v>
      </c>
    </row>
    <row r="65" ht="64.5" customHeight="1" spans="1:14">
      <c r="A65" s="16">
        <v>59</v>
      </c>
      <c r="B65" s="35" t="s">
        <v>144</v>
      </c>
      <c r="C65" s="32" t="s">
        <v>145</v>
      </c>
      <c r="D65" s="33" t="s">
        <v>146</v>
      </c>
      <c r="E65" s="33">
        <v>50</v>
      </c>
      <c r="F65" s="19">
        <v>450</v>
      </c>
      <c r="G65" s="16">
        <f t="shared" si="6"/>
        <v>22500</v>
      </c>
      <c r="H65" s="20"/>
      <c r="I65" s="23"/>
      <c r="J65" s="23">
        <f t="shared" si="7"/>
        <v>0</v>
      </c>
      <c r="K65" s="23">
        <f t="shared" si="8"/>
        <v>0</v>
      </c>
      <c r="L65" s="23">
        <f t="shared" si="9"/>
        <v>0</v>
      </c>
      <c r="M65" s="23">
        <f t="shared" si="10"/>
        <v>0</v>
      </c>
      <c r="N65" s="23">
        <f t="shared" si="11"/>
        <v>0</v>
      </c>
    </row>
    <row r="66" ht="34.5" customHeight="1" spans="1:14">
      <c r="A66" s="16">
        <v>60</v>
      </c>
      <c r="B66" s="17" t="s">
        <v>147</v>
      </c>
      <c r="C66" s="17" t="s">
        <v>148</v>
      </c>
      <c r="D66" s="16" t="s">
        <v>66</v>
      </c>
      <c r="E66" s="16">
        <v>1948</v>
      </c>
      <c r="F66" s="19">
        <v>3.25</v>
      </c>
      <c r="G66" s="16">
        <f t="shared" si="6"/>
        <v>6331</v>
      </c>
      <c r="H66" s="20"/>
      <c r="I66" s="23"/>
      <c r="J66" s="23">
        <f t="shared" si="7"/>
        <v>0</v>
      </c>
      <c r="K66" s="23">
        <f t="shared" si="8"/>
        <v>0</v>
      </c>
      <c r="L66" s="23">
        <f t="shared" si="9"/>
        <v>0</v>
      </c>
      <c r="M66" s="23">
        <f t="shared" si="10"/>
        <v>0</v>
      </c>
      <c r="N66" s="23">
        <f t="shared" si="11"/>
        <v>0</v>
      </c>
    </row>
    <row r="67" ht="34.5" customHeight="1" spans="1:14">
      <c r="A67" s="16">
        <v>61</v>
      </c>
      <c r="B67" s="17" t="s">
        <v>149</v>
      </c>
      <c r="C67" s="17" t="s">
        <v>150</v>
      </c>
      <c r="D67" s="16" t="s">
        <v>151</v>
      </c>
      <c r="E67" s="16">
        <v>85</v>
      </c>
      <c r="F67" s="19">
        <v>480</v>
      </c>
      <c r="G67" s="16">
        <f t="shared" si="6"/>
        <v>40800</v>
      </c>
      <c r="H67" s="20"/>
      <c r="I67" s="23"/>
      <c r="J67" s="23">
        <f t="shared" si="7"/>
        <v>0</v>
      </c>
      <c r="K67" s="23">
        <f t="shared" si="8"/>
        <v>0</v>
      </c>
      <c r="L67" s="23">
        <f t="shared" si="9"/>
        <v>0</v>
      </c>
      <c r="M67" s="23">
        <f t="shared" si="10"/>
        <v>0</v>
      </c>
      <c r="N67" s="23">
        <f t="shared" si="11"/>
        <v>0</v>
      </c>
    </row>
    <row r="68" ht="39.75" customHeight="1" spans="1:14">
      <c r="A68" s="16">
        <v>62</v>
      </c>
      <c r="B68" s="17" t="s">
        <v>152</v>
      </c>
      <c r="C68" s="17" t="s">
        <v>150</v>
      </c>
      <c r="D68" s="16" t="s">
        <v>151</v>
      </c>
      <c r="E68" s="16">
        <v>70</v>
      </c>
      <c r="F68" s="19">
        <v>480</v>
      </c>
      <c r="G68" s="16">
        <f t="shared" si="6"/>
        <v>33600</v>
      </c>
      <c r="H68" s="20"/>
      <c r="I68" s="23"/>
      <c r="J68" s="23">
        <f t="shared" si="7"/>
        <v>0</v>
      </c>
      <c r="K68" s="23">
        <f t="shared" si="8"/>
        <v>0</v>
      </c>
      <c r="L68" s="23">
        <f t="shared" si="9"/>
        <v>0</v>
      </c>
      <c r="M68" s="23">
        <f t="shared" si="10"/>
        <v>0</v>
      </c>
      <c r="N68" s="23">
        <f t="shared" si="11"/>
        <v>0</v>
      </c>
    </row>
    <row r="69" ht="108" customHeight="1" spans="1:14">
      <c r="A69" s="16">
        <v>63</v>
      </c>
      <c r="B69" s="17" t="s">
        <v>153</v>
      </c>
      <c r="C69" s="17" t="s">
        <v>154</v>
      </c>
      <c r="D69" s="16" t="s">
        <v>151</v>
      </c>
      <c r="E69" s="16">
        <f>1.04*1948</f>
        <v>2025.92</v>
      </c>
      <c r="F69" s="33">
        <v>15</v>
      </c>
      <c r="G69" s="16">
        <f t="shared" si="6"/>
        <v>30388.8</v>
      </c>
      <c r="H69" s="20"/>
      <c r="I69" s="23"/>
      <c r="J69" s="23">
        <f t="shared" si="7"/>
        <v>0</v>
      </c>
      <c r="K69" s="23">
        <f t="shared" si="8"/>
        <v>0</v>
      </c>
      <c r="L69" s="23">
        <f t="shared" si="9"/>
        <v>0</v>
      </c>
      <c r="M69" s="23">
        <f t="shared" si="10"/>
        <v>0</v>
      </c>
      <c r="N69" s="23">
        <f t="shared" si="11"/>
        <v>0</v>
      </c>
    </row>
    <row r="70" ht="84" customHeight="1" spans="1:14">
      <c r="A70" s="16">
        <v>64</v>
      </c>
      <c r="B70" s="17" t="s">
        <v>155</v>
      </c>
      <c r="C70" s="17" t="s">
        <v>156</v>
      </c>
      <c r="D70" s="16" t="s">
        <v>151</v>
      </c>
      <c r="E70" s="16">
        <f>E69-E71</f>
        <v>1277.85</v>
      </c>
      <c r="F70" s="33">
        <v>8</v>
      </c>
      <c r="G70" s="16">
        <f t="shared" si="6"/>
        <v>10222.8</v>
      </c>
      <c r="H70" s="20"/>
      <c r="I70" s="23"/>
      <c r="J70" s="23">
        <f t="shared" si="7"/>
        <v>0</v>
      </c>
      <c r="K70" s="23">
        <f t="shared" si="8"/>
        <v>0</v>
      </c>
      <c r="L70" s="23">
        <f t="shared" si="9"/>
        <v>0</v>
      </c>
      <c r="M70" s="23">
        <f t="shared" si="10"/>
        <v>0</v>
      </c>
      <c r="N70" s="23">
        <f t="shared" si="11"/>
        <v>0</v>
      </c>
    </row>
    <row r="71" ht="87.75" customHeight="1" spans="1:14">
      <c r="A71" s="16">
        <v>65</v>
      </c>
      <c r="B71" s="17" t="s">
        <v>157</v>
      </c>
      <c r="C71" s="17" t="s">
        <v>158</v>
      </c>
      <c r="D71" s="16" t="s">
        <v>151</v>
      </c>
      <c r="E71" s="16">
        <v>748.07</v>
      </c>
      <c r="F71" s="33">
        <v>7.5</v>
      </c>
      <c r="G71" s="16">
        <f t="shared" si="6"/>
        <v>5610.525</v>
      </c>
      <c r="H71" s="20"/>
      <c r="I71" s="23"/>
      <c r="J71" s="23">
        <f t="shared" si="7"/>
        <v>0</v>
      </c>
      <c r="K71" s="23">
        <f t="shared" si="8"/>
        <v>0</v>
      </c>
      <c r="L71" s="23">
        <f t="shared" si="9"/>
        <v>0</v>
      </c>
      <c r="M71" s="23">
        <f t="shared" si="10"/>
        <v>0</v>
      </c>
      <c r="N71" s="23">
        <f t="shared" si="11"/>
        <v>0</v>
      </c>
    </row>
    <row r="72" ht="13.5" spans="1:14">
      <c r="A72" s="16" t="s">
        <v>159</v>
      </c>
      <c r="B72" s="17"/>
      <c r="C72" s="17"/>
      <c r="D72" s="16"/>
      <c r="E72" s="16"/>
      <c r="F72" s="16"/>
      <c r="G72" s="16">
        <f>SUM(G7:G71)</f>
        <v>574421.316</v>
      </c>
      <c r="H72" s="16"/>
      <c r="I72" s="16"/>
      <c r="J72" s="16"/>
      <c r="K72" s="16"/>
      <c r="L72" s="16"/>
      <c r="M72" s="16"/>
      <c r="N72" s="16">
        <f>SUM(N7:N71)</f>
        <v>0</v>
      </c>
    </row>
    <row r="73" ht="56.25" customHeight="1" spans="1:14">
      <c r="A73" s="41" t="s">
        <v>160</v>
      </c>
      <c r="B73" s="41"/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</sheetData>
  <mergeCells count="19">
    <mergeCell ref="A1:N1"/>
    <mergeCell ref="A2:B2"/>
    <mergeCell ref="C2:N2"/>
    <mergeCell ref="E3:G3"/>
    <mergeCell ref="H3:N3"/>
    <mergeCell ref="H4:J4"/>
    <mergeCell ref="A72:F72"/>
    <mergeCell ref="A73:N73"/>
    <mergeCell ref="A3:A5"/>
    <mergeCell ref="B3:B5"/>
    <mergeCell ref="C3:C5"/>
    <mergeCell ref="D3:D5"/>
    <mergeCell ref="E4:E5"/>
    <mergeCell ref="F4:F5"/>
    <mergeCell ref="G4:G5"/>
    <mergeCell ref="K4:K5"/>
    <mergeCell ref="L4:L5"/>
    <mergeCell ref="M4:M5"/>
    <mergeCell ref="N4:N5"/>
  </mergeCells>
  <pageMargins left="0.196850393700787" right="0.15748031496063" top="0.393700787401575" bottom="0.354330708661417" header="0.236220472440945" footer="0.1574803149606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2023-05-06T05:50:00Z</dcterms:created>
  <cp:lastPrinted>2023-05-12T02:29:00Z</cp:lastPrinted>
  <dcterms:modified xsi:type="dcterms:W3CDTF">2023-05-12T02:49:28Z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3A4463A173D8421EAC492C4822FD87BB</vt:lpwstr>
  </property>
  <property fmtid="{D5CDD505-2E9C-101B-9397-08002B2CF9AE}" pid="3" name="KSOProductBuildVer">
    <vt:lpwstr>2052-11.1.0.14309</vt:lpwstr>
  </property>
</Properties>
</file>